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B\Desktop\Budżet 2020\Zarządzenia\103 2020 10 12 2020\"/>
    </mc:Choice>
  </mc:AlternateContent>
  <bookViews>
    <workbookView xWindow="0" yWindow="0" windowWidth="28800" windowHeight="12435"/>
  </bookViews>
  <sheets>
    <sheet name="6" sheetId="14" r:id="rId1"/>
  </sheets>
  <definedNames>
    <definedName name="_xlnm.Print_Area" localSheetId="0">'6'!$A$1:$L$112</definedName>
    <definedName name="_xlnm.Print_Titles" localSheetId="0">'6'!$8:$8</definedName>
  </definedNames>
  <calcPr calcId="152511"/>
</workbook>
</file>

<file path=xl/calcChain.xml><?xml version="1.0" encoding="utf-8"?>
<calcChain xmlns="http://schemas.openxmlformats.org/spreadsheetml/2006/main">
  <c r="E26" i="14" l="1"/>
  <c r="H21" i="14"/>
  <c r="H18" i="14" s="1"/>
  <c r="F21" i="14"/>
  <c r="F20" i="14"/>
  <c r="J20" i="14" s="1"/>
  <c r="J18" i="14" s="1"/>
  <c r="L18" i="14"/>
  <c r="K18" i="14"/>
  <c r="I18" i="14"/>
  <c r="E18" i="14"/>
  <c r="D18" i="14"/>
  <c r="G18" i="14" l="1"/>
  <c r="F18" i="14"/>
  <c r="L26" i="14"/>
  <c r="K26" i="14"/>
  <c r="I26" i="14"/>
  <c r="F28" i="14"/>
  <c r="J28" i="14" s="1"/>
  <c r="J26" i="14" s="1"/>
  <c r="L14" i="14" l="1"/>
  <c r="L13" i="14" s="1"/>
  <c r="K14" i="14"/>
  <c r="K13" i="14" s="1"/>
  <c r="J14" i="14"/>
  <c r="J13" i="14" s="1"/>
  <c r="I14" i="14"/>
  <c r="I13" i="14" s="1"/>
  <c r="E14" i="14"/>
  <c r="E13" i="14" s="1"/>
  <c r="H17" i="14"/>
  <c r="H14" i="14" s="1"/>
  <c r="H13" i="14" s="1"/>
  <c r="F17" i="14"/>
  <c r="F38" i="14" l="1"/>
  <c r="I38" i="14" s="1"/>
  <c r="I36" i="14" s="1"/>
  <c r="I35" i="14" s="1"/>
  <c r="H40" i="14"/>
  <c r="F40" i="14"/>
  <c r="F36" i="14" s="1"/>
  <c r="F35" i="14" s="1"/>
  <c r="H39" i="14"/>
  <c r="F39" i="14"/>
  <c r="G36" i="14"/>
  <c r="G35" i="14" s="1"/>
  <c r="L36" i="14"/>
  <c r="L35" i="14" s="1"/>
  <c r="K36" i="14"/>
  <c r="J36" i="14"/>
  <c r="J35" i="14" s="1"/>
  <c r="E36" i="14"/>
  <c r="E35" i="14" s="1"/>
  <c r="D36" i="14"/>
  <c r="D35" i="14" s="1"/>
  <c r="K35" i="14"/>
  <c r="H36" i="14" l="1"/>
  <c r="H35" i="14" s="1"/>
  <c r="D109" i="14"/>
  <c r="J96" i="14" l="1"/>
  <c r="I96" i="14"/>
  <c r="H96" i="14"/>
  <c r="E96" i="14"/>
  <c r="G100" i="14" l="1"/>
  <c r="F100" i="14"/>
  <c r="G99" i="14"/>
  <c r="G98" i="14"/>
  <c r="F98" i="14"/>
  <c r="D96" i="14"/>
  <c r="G96" i="14" l="1"/>
  <c r="F96" i="14"/>
  <c r="L9" i="14"/>
  <c r="K9" i="14"/>
  <c r="J9" i="14"/>
  <c r="I9" i="14"/>
  <c r="E9" i="14"/>
  <c r="G11" i="14"/>
  <c r="G9" i="14" s="1"/>
  <c r="F11" i="14"/>
  <c r="F12" i="14"/>
  <c r="H12" i="14" s="1"/>
  <c r="H9" i="14" s="1"/>
  <c r="D9" i="14"/>
  <c r="F9" i="14" l="1"/>
  <c r="D26" i="14"/>
  <c r="H34" i="14"/>
  <c r="F34" i="14"/>
  <c r="H33" i="14"/>
  <c r="F33" i="14"/>
  <c r="G32" i="14"/>
  <c r="F32" i="14"/>
  <c r="G31" i="14"/>
  <c r="F31" i="14"/>
  <c r="G30" i="14"/>
  <c r="F30" i="14"/>
  <c r="G29" i="14"/>
  <c r="F29" i="14"/>
  <c r="H26" i="14" l="1"/>
  <c r="F26" i="14"/>
  <c r="G26" i="14"/>
  <c r="F61" i="14"/>
  <c r="H61" i="14" s="1"/>
  <c r="D101" i="14"/>
  <c r="D50" i="14" l="1"/>
  <c r="I50" i="14"/>
  <c r="H50" i="14"/>
  <c r="E50" i="14"/>
  <c r="G53" i="14"/>
  <c r="G50" i="14" s="1"/>
  <c r="F53" i="14"/>
  <c r="F52" i="14"/>
  <c r="J52" i="14" s="1"/>
  <c r="J50" i="14" s="1"/>
  <c r="F50" i="14" l="1"/>
  <c r="I109" i="14"/>
  <c r="J109" i="14" s="1"/>
  <c r="K109" i="14" s="1"/>
  <c r="L109" i="14" s="1"/>
  <c r="L96" i="14" s="1"/>
  <c r="I63" i="14"/>
  <c r="I42" i="14"/>
  <c r="J42" i="14"/>
  <c r="K42" i="14"/>
  <c r="L42" i="14"/>
  <c r="I101" i="14"/>
  <c r="K101" i="14"/>
  <c r="L101" i="14"/>
  <c r="H58" i="14"/>
  <c r="I58" i="14"/>
  <c r="J58" i="14"/>
  <c r="K58" i="14"/>
  <c r="L58" i="14"/>
  <c r="E58" i="14"/>
  <c r="E63" i="14"/>
  <c r="D63" i="14"/>
  <c r="G111" i="14"/>
  <c r="G110" i="14" s="1"/>
  <c r="F111" i="14"/>
  <c r="F110" i="14" s="1"/>
  <c r="L110" i="14"/>
  <c r="K110" i="14"/>
  <c r="J110" i="14"/>
  <c r="I110" i="14"/>
  <c r="H110" i="14"/>
  <c r="E110" i="14"/>
  <c r="E109" i="14" s="1"/>
  <c r="F109" i="14" s="1"/>
  <c r="G109" i="14" s="1"/>
  <c r="E101" i="14"/>
  <c r="F105" i="14"/>
  <c r="G105" i="14"/>
  <c r="F106" i="14"/>
  <c r="G106" i="14"/>
  <c r="H108" i="14"/>
  <c r="F108" i="14"/>
  <c r="H107" i="14"/>
  <c r="F107" i="14"/>
  <c r="G104" i="14"/>
  <c r="F104" i="14"/>
  <c r="J103" i="14"/>
  <c r="J101" i="14" s="1"/>
  <c r="F103" i="14"/>
  <c r="F85" i="14"/>
  <c r="G85" i="14"/>
  <c r="F70" i="14"/>
  <c r="G70" i="14"/>
  <c r="K96" i="14" l="1"/>
  <c r="H101" i="14"/>
  <c r="F101" i="14"/>
  <c r="G101" i="14"/>
  <c r="H75" i="14" l="1"/>
  <c r="F75" i="14"/>
  <c r="H72" i="14"/>
  <c r="F72" i="14"/>
  <c r="K77" i="14" l="1"/>
  <c r="I77" i="14"/>
  <c r="I62" i="14" s="1"/>
  <c r="E77" i="14"/>
  <c r="E62" i="14" s="1"/>
  <c r="H95" i="14"/>
  <c r="F95" i="14"/>
  <c r="H94" i="14"/>
  <c r="F94" i="14"/>
  <c r="H93" i="14"/>
  <c r="F93" i="14"/>
  <c r="H92" i="14"/>
  <c r="F92" i="14"/>
  <c r="H91" i="14"/>
  <c r="F91" i="14"/>
  <c r="H90" i="14"/>
  <c r="F90" i="14"/>
  <c r="H89" i="14"/>
  <c r="F89" i="14"/>
  <c r="H88" i="14"/>
  <c r="F88" i="14"/>
  <c r="H87" i="14"/>
  <c r="F87" i="14"/>
  <c r="H86" i="14"/>
  <c r="F86" i="14"/>
  <c r="G84" i="14"/>
  <c r="F84" i="14"/>
  <c r="G83" i="14"/>
  <c r="F83" i="14"/>
  <c r="G82" i="14"/>
  <c r="F82" i="14"/>
  <c r="G81" i="14"/>
  <c r="F81" i="14"/>
  <c r="J80" i="14"/>
  <c r="F80" i="14"/>
  <c r="J79" i="14"/>
  <c r="F79" i="14"/>
  <c r="G60" i="14"/>
  <c r="G58" i="14" s="1"/>
  <c r="F60" i="14"/>
  <c r="F58" i="14" s="1"/>
  <c r="D58" i="14"/>
  <c r="H76" i="14"/>
  <c r="F76" i="14"/>
  <c r="H74" i="14"/>
  <c r="F74" i="14"/>
  <c r="H73" i="14"/>
  <c r="F73" i="14"/>
  <c r="H71" i="14"/>
  <c r="F71" i="14"/>
  <c r="G69" i="14"/>
  <c r="F69" i="14"/>
  <c r="G68" i="14"/>
  <c r="F68" i="14"/>
  <c r="G67" i="14"/>
  <c r="F67" i="14"/>
  <c r="G66" i="14"/>
  <c r="F66" i="14"/>
  <c r="J65" i="14"/>
  <c r="J63" i="14" s="1"/>
  <c r="F65" i="14"/>
  <c r="L63" i="14"/>
  <c r="K63" i="14"/>
  <c r="G63" i="14" l="1"/>
  <c r="H63" i="14"/>
  <c r="K62" i="14"/>
  <c r="F63" i="14"/>
  <c r="G77" i="14"/>
  <c r="J77" i="14"/>
  <c r="J62" i="14" s="1"/>
  <c r="H77" i="14"/>
  <c r="F77" i="14"/>
  <c r="H62" i="14" l="1"/>
  <c r="G62" i="14"/>
  <c r="F62" i="14"/>
  <c r="G57" i="14"/>
  <c r="G54" i="14" s="1"/>
  <c r="G49" i="14" s="1"/>
  <c r="F57" i="14"/>
  <c r="E54" i="14"/>
  <c r="E49" i="14" s="1"/>
  <c r="F56" i="14"/>
  <c r="J56" i="14" s="1"/>
  <c r="J54" i="14" s="1"/>
  <c r="J49" i="14" s="1"/>
  <c r="L54" i="14"/>
  <c r="K54" i="14"/>
  <c r="I54" i="14"/>
  <c r="I49" i="14" s="1"/>
  <c r="H54" i="14"/>
  <c r="H49" i="14" s="1"/>
  <c r="D54" i="14"/>
  <c r="D49" i="14" s="1"/>
  <c r="D23" i="14"/>
  <c r="D22" i="14" s="1"/>
  <c r="K50" i="14" l="1"/>
  <c r="K49" i="14" s="1"/>
  <c r="K112" i="14" s="1"/>
  <c r="L50" i="14"/>
  <c r="L49" i="14" s="1"/>
  <c r="F54" i="14"/>
  <c r="F49" i="14" s="1"/>
  <c r="D14" i="14"/>
  <c r="D13" i="14" s="1"/>
  <c r="L41" i="14"/>
  <c r="K41" i="14"/>
  <c r="J41" i="14"/>
  <c r="J112" i="14" s="1"/>
  <c r="I41" i="14"/>
  <c r="I112" i="14" s="1"/>
  <c r="E42" i="14"/>
  <c r="E41" i="14" s="1"/>
  <c r="G25" i="14"/>
  <c r="G23" i="14" s="1"/>
  <c r="G22" i="14" s="1"/>
  <c r="F25" i="14"/>
  <c r="F23" i="14" s="1"/>
  <c r="F22" i="14" s="1"/>
  <c r="H48" i="14"/>
  <c r="F48" i="14"/>
  <c r="H47" i="14"/>
  <c r="F47" i="14"/>
  <c r="G46" i="14"/>
  <c r="F46" i="14"/>
  <c r="G45" i="14"/>
  <c r="F45" i="14"/>
  <c r="G44" i="14"/>
  <c r="F44" i="14"/>
  <c r="D42" i="14"/>
  <c r="D41" i="14" s="1"/>
  <c r="F16" i="14"/>
  <c r="F14" i="14" s="1"/>
  <c r="F13" i="14" s="1"/>
  <c r="D77" i="14"/>
  <c r="D62" i="14" s="1"/>
  <c r="L77" i="14"/>
  <c r="L62" i="14" s="1"/>
  <c r="H23" i="14"/>
  <c r="H22" i="14" s="1"/>
  <c r="E23" i="14"/>
  <c r="E22" i="14" s="1"/>
  <c r="L23" i="14"/>
  <c r="K23" i="14"/>
  <c r="J23" i="14"/>
  <c r="I23" i="14"/>
  <c r="G16" i="14"/>
  <c r="G14" i="14" s="1"/>
  <c r="G13" i="14" s="1"/>
  <c r="D112" i="14" l="1"/>
  <c r="E112" i="14"/>
  <c r="L112" i="14"/>
  <c r="G42" i="14"/>
  <c r="G41" i="14" s="1"/>
  <c r="G112" i="14" s="1"/>
  <c r="H42" i="14"/>
  <c r="H41" i="14" s="1"/>
  <c r="H112" i="14" s="1"/>
  <c r="F42" i="14"/>
  <c r="F41" i="14" s="1"/>
  <c r="F112" i="14" s="1"/>
</calcChain>
</file>

<file path=xl/sharedStrings.xml><?xml version="1.0" encoding="utf-8"?>
<sst xmlns="http://schemas.openxmlformats.org/spreadsheetml/2006/main" count="183" uniqueCount="60">
  <si>
    <t>w złotych</t>
  </si>
  <si>
    <t>Dział</t>
  </si>
  <si>
    <t>z tego:</t>
  </si>
  <si>
    <t>Wydatki bieżące</t>
  </si>
  <si>
    <t>Wydatki majątkowe</t>
  </si>
  <si>
    <t>Ogółem</t>
  </si>
  <si>
    <t>Dotacje
ogółem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</si>
  <si>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</si>
  <si>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</si>
  <si>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</si>
  <si>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</si>
  <si>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Świadczenia na rzecz osób fizycznych</t>
  </si>
  <si>
    <t>Wydatki
ogółem
(6+12)</t>
  </si>
  <si>
    <t xml:space="preserve"> </t>
  </si>
  <si>
    <t xml:space="preserve">§ </t>
  </si>
  <si>
    <t xml:space="preserve">Rozdział </t>
  </si>
  <si>
    <t>2010</t>
  </si>
  <si>
    <t>4300</t>
  </si>
  <si>
    <t>4170</t>
  </si>
  <si>
    <t>75011</t>
  </si>
  <si>
    <t>4010</t>
  </si>
  <si>
    <t>4210</t>
  </si>
  <si>
    <t>4040</t>
  </si>
  <si>
    <t>4110</t>
  </si>
  <si>
    <t>4120</t>
  </si>
  <si>
    <t>4260</t>
  </si>
  <si>
    <t>4280</t>
  </si>
  <si>
    <t>4410</t>
  </si>
  <si>
    <t>4440</t>
  </si>
  <si>
    <t>4700</t>
  </si>
  <si>
    <t>3110</t>
  </si>
  <si>
    <t>4130</t>
  </si>
  <si>
    <t>85228</t>
  </si>
  <si>
    <t>852</t>
  </si>
  <si>
    <t xml:space="preserve"> Wydatki na programy finansowane z udziałem środków pochodzących z budżetu Unii Europejskiej oraz niepodlegających zwrotowi środków z pomocy udzielanej</t>
  </si>
  <si>
    <t>851</t>
  </si>
  <si>
    <t>85195</t>
  </si>
  <si>
    <t>4360</t>
  </si>
  <si>
    <t>4430</t>
  </si>
  <si>
    <t>4610</t>
  </si>
  <si>
    <t>85219</t>
  </si>
  <si>
    <t>855</t>
  </si>
  <si>
    <t>85501</t>
  </si>
  <si>
    <t>85502</t>
  </si>
  <si>
    <t>3020</t>
  </si>
  <si>
    <t>85504</t>
  </si>
  <si>
    <t>85513</t>
  </si>
  <si>
    <t>85215</t>
  </si>
  <si>
    <t>Dochody i wydatki budżetu Miasta Białogard związane z realizacją zadań z zakresu administracji rządowej i innych zleconych Miastu odrębnymi ustawami w roku 2020</t>
  </si>
  <si>
    <t>75107</t>
  </si>
  <si>
    <t>010</t>
  </si>
  <si>
    <t>01095</t>
  </si>
  <si>
    <t>85503</t>
  </si>
  <si>
    <t>801</t>
  </si>
  <si>
    <t>80153</t>
  </si>
  <si>
    <t>2830</t>
  </si>
  <si>
    <t>4240</t>
  </si>
  <si>
    <t>3030</t>
  </si>
  <si>
    <t>75056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</si>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</sst>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>
    <font>
      <sz val="10"/>
      <name val="Arial CE"/>
      <charset val="238"/>
    </font>
    <font>
      <b/>
      <sz val="10"/>
      <name val="Arial CE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i/>
      <sz val="8"/>
      <name val="Arial CE"/>
      <charset val="238"/>
    </font>
    <font>
      <i/>
      <sz val="10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i/>
      <u/>
      <sz val="8.5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6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</cellStyleXfs>
  <cellXfs count="66">
    <xf numFmtId="0" fontId="0" fillId="0" borderId="0" xfId="0"/>
    <xf numFmtId="0" fontId="1" fillId="0" borderId="0" xfId="0" applyFont="1"/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3" fontId="10" fillId="0" borderId="3" xfId="0" applyNumberFormat="1" applyFont="1" applyBorder="1" applyAlignment="1">
      <alignment horizontal="right" vertical="center" wrapText="1" inden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1" fillId="0" borderId="3" xfId="1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right" vertical="center" wrapText="1" indent="1"/>
    </xf>
    <xf numFmtId="3" fontId="10" fillId="0" borderId="3" xfId="0" applyNumberFormat="1" applyFont="1" applyBorder="1" applyAlignment="1">
      <alignment horizontal="right" vertical="center" indent="1"/>
    </xf>
    <xf numFmtId="49" fontId="11" fillId="0" borderId="3" xfId="1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right" vertical="center" indent="1"/>
    </xf>
    <xf numFmtId="1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 wrapText="1" indent="1"/>
    </xf>
    <xf numFmtId="4" fontId="10" fillId="0" borderId="3" xfId="0" applyNumberFormat="1" applyFont="1" applyBorder="1" applyAlignment="1">
      <alignment horizontal="right" vertical="center" wrapText="1" indent="1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 indent="1"/>
    </xf>
    <xf numFmtId="4" fontId="11" fillId="3" borderId="3" xfId="0" applyNumberFormat="1" applyFont="1" applyFill="1" applyBorder="1" applyAlignment="1">
      <alignment horizontal="right" vertical="center" indent="1"/>
    </xf>
    <xf numFmtId="49" fontId="11" fillId="0" borderId="2" xfId="1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 indent="1"/>
    </xf>
    <xf numFmtId="49" fontId="11" fillId="0" borderId="3" xfId="1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 wrapText="1"/>
    </xf>
    <xf numFmtId="3" fontId="11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3" fontId="11" fillId="0" borderId="5" xfId="1" applyNumberFormat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center" vertical="center"/>
    </xf>
  </cellXfs>
  <cellStyles count="7">
    <cellStyle name="Dziesiętny" xfId="1" builtinId="3"/>
    <cellStyle name="Normalny" xfId="0" builtinId="0"/>
    <cellStyle name="Normalny 2" xfId="2"/>
    <cellStyle name="Normalny 2 2" xfId="3"/>
    <cellStyle name="Normalny 3" xfId="4"/>
    <cellStyle name="Normalny 4" xfId="5"/>
    <cellStyle name="Normalny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tabSelected="1" defaultGridColor="0" view="pageBreakPreview" topLeftCell="A78" colorId="8" zoomScaleSheetLayoutView="100" workbookViewId="0">
      <selection activeCell="E93" sqref="E93"/>
    </sheetView>
  </sheetViews>
  <sheetFormatPr defaultRowHeight="12.75"/>
  <cols>
    <col min="1" max="1" width="4.140625" style="5" bestFit="1" customWidth="1"/>
    <col min="2" max="2" width="6.5703125" style="5" bestFit="1" customWidth="1"/>
    <col min="3" max="3" width="6.28515625" style="5" customWidth="1"/>
    <col min="4" max="6" width="12.28515625" style="5" bestFit="1" customWidth="1"/>
    <col min="7" max="7" width="12.140625" style="5" bestFit="1" customWidth="1"/>
    <col min="8" max="8" width="11.5703125" style="5" customWidth="1"/>
    <col min="9" max="9" width="11.42578125" style="5" bestFit="1" customWidth="1"/>
    <col min="10" max="10" width="13.140625" style="5" customWidth="1"/>
    <col min="11" max="11" width="15.7109375" style="5" customWidth="1"/>
    <col min="12" max="12" width="8.85546875" style="5" customWidth="1"/>
  </cols>
  <sheetData>
    <row r="1" spans="1:12" ht="15">
      <c r="A1" s="13"/>
      <c r="B1" s="13"/>
      <c r="C1" s="13"/>
      <c r="D1" s="13"/>
      <c r="E1" s="13"/>
      <c r="F1" s="13"/>
      <c r="G1" s="13"/>
      <c r="H1" s="13"/>
      <c r="I1" s="13"/>
      <c r="J1" s="13"/>
      <c r="K1" s="54" t="s">
        <v>59</v>
      </c>
      <c r="L1" s="54"/>
    </row>
    <row r="2" spans="1:12" ht="43.5" customHeight="1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2" customHeight="1">
      <c r="A3" s="13"/>
      <c r="B3" s="13"/>
      <c r="C3" s="13"/>
      <c r="D3" s="13"/>
      <c r="E3" s="13"/>
      <c r="F3" s="9"/>
      <c r="G3" s="9"/>
      <c r="H3" s="9"/>
      <c r="I3" s="9"/>
      <c r="J3" s="8"/>
      <c r="K3" s="13"/>
      <c r="L3" s="10" t="s">
        <v>0</v>
      </c>
    </row>
    <row r="4" spans="1:12" s="3" customFormat="1">
      <c r="A4" s="48" t="s">
        <v>1</v>
      </c>
      <c r="B4" s="48" t="s">
        <v>15</v>
      </c>
      <c r="C4" s="48" t="s">
        <v>14</v>
      </c>
      <c r="D4" s="47" t="s">
        <v>6</v>
      </c>
      <c r="E4" s="47" t="s">
        <v>12</v>
      </c>
      <c r="F4" s="47" t="s">
        <v>2</v>
      </c>
      <c r="G4" s="47"/>
      <c r="H4" s="47"/>
      <c r="I4" s="47"/>
      <c r="J4" s="47"/>
      <c r="K4" s="47"/>
      <c r="L4" s="47"/>
    </row>
    <row r="5" spans="1:12" s="3" customFormat="1">
      <c r="A5" s="48"/>
      <c r="B5" s="48"/>
      <c r="C5" s="48"/>
      <c r="D5" s="47"/>
      <c r="E5" s="47"/>
      <c r="F5" s="47" t="s">
        <v>3</v>
      </c>
      <c r="G5" s="47" t="s">
        <v>2</v>
      </c>
      <c r="H5" s="47"/>
      <c r="I5" s="47"/>
      <c r="J5" s="47"/>
      <c r="K5" s="47"/>
      <c r="L5" s="47" t="s">
        <v>4</v>
      </c>
    </row>
    <row r="6" spans="1:12" s="3" customFormat="1">
      <c r="A6" s="48"/>
      <c r="B6" s="48"/>
      <c r="C6" s="48"/>
      <c r="D6" s="47"/>
      <c r="E6" s="47"/>
      <c r="F6" s="47"/>
      <c r="G6" s="47" t="s">
        <v>8</v>
      </c>
      <c r="H6" s="47"/>
      <c r="I6" s="47" t="s">
        <v>9</v>
      </c>
      <c r="J6" s="47" t="s">
        <v>11</v>
      </c>
      <c r="K6" s="47" t="s">
        <v>34</v>
      </c>
      <c r="L6" s="47"/>
    </row>
    <row r="7" spans="1:12" s="4" customFormat="1" ht="97.5" customHeight="1">
      <c r="A7" s="48"/>
      <c r="B7" s="48"/>
      <c r="C7" s="48"/>
      <c r="D7" s="47"/>
      <c r="E7" s="47"/>
      <c r="F7" s="47"/>
      <c r="G7" s="33" t="s">
        <v>7</v>
      </c>
      <c r="H7" s="33" t="s">
        <v>10</v>
      </c>
      <c r="I7" s="47"/>
      <c r="J7" s="47"/>
      <c r="K7" s="47"/>
      <c r="L7" s="47"/>
    </row>
    <row r="8" spans="1:12" s="2" customFormat="1" ht="11.25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</row>
    <row r="9" spans="1:12">
      <c r="A9" s="43" t="s">
        <v>50</v>
      </c>
      <c r="B9" s="43" t="s">
        <v>51</v>
      </c>
      <c r="C9" s="12" t="s">
        <v>13</v>
      </c>
      <c r="D9" s="27">
        <f>D10</f>
        <v>42656.74</v>
      </c>
      <c r="E9" s="27">
        <f>E12+E11</f>
        <v>42656.74</v>
      </c>
      <c r="F9" s="27">
        <f t="shared" ref="F9:L9" si="0">F12+F11</f>
        <v>42656.74</v>
      </c>
      <c r="G9" s="27">
        <f t="shared" si="0"/>
        <v>836.4</v>
      </c>
      <c r="H9" s="27">
        <f t="shared" si="0"/>
        <v>41820.339999999997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</row>
    <row r="10" spans="1:12">
      <c r="A10" s="63"/>
      <c r="B10" s="63"/>
      <c r="C10" s="12" t="s">
        <v>16</v>
      </c>
      <c r="D10" s="28">
        <v>42656.74</v>
      </c>
      <c r="E10" s="27"/>
      <c r="F10" s="27"/>
      <c r="G10" s="27"/>
      <c r="H10" s="15"/>
      <c r="I10" s="15"/>
      <c r="J10" s="15"/>
      <c r="K10" s="15"/>
      <c r="L10" s="15"/>
    </row>
    <row r="11" spans="1:12">
      <c r="A11" s="64"/>
      <c r="B11" s="64"/>
      <c r="C11" s="12" t="s">
        <v>20</v>
      </c>
      <c r="D11" s="11" t="s">
        <v>13</v>
      </c>
      <c r="E11" s="42">
        <v>836.4</v>
      </c>
      <c r="F11" s="28">
        <f>E11</f>
        <v>836.4</v>
      </c>
      <c r="G11" s="28">
        <f>E11</f>
        <v>836.4</v>
      </c>
      <c r="H11" s="11"/>
      <c r="I11" s="11"/>
      <c r="J11" s="11"/>
      <c r="K11" s="11"/>
      <c r="L11" s="11"/>
    </row>
    <row r="12" spans="1:12">
      <c r="A12" s="65"/>
      <c r="B12" s="65"/>
      <c r="C12" s="12" t="s">
        <v>38</v>
      </c>
      <c r="D12" s="11" t="s">
        <v>13</v>
      </c>
      <c r="E12" s="42">
        <v>41820.339999999997</v>
      </c>
      <c r="F12" s="28">
        <f>E12</f>
        <v>41820.339999999997</v>
      </c>
      <c r="G12" s="28"/>
      <c r="H12" s="28">
        <f>F12</f>
        <v>41820.339999999997</v>
      </c>
      <c r="I12" s="11"/>
      <c r="J12" s="11"/>
      <c r="K12" s="11"/>
      <c r="L12" s="11"/>
    </row>
    <row r="13" spans="1:12" s="1" customFormat="1">
      <c r="A13" s="45">
        <v>750</v>
      </c>
      <c r="B13" s="45"/>
      <c r="C13" s="39"/>
      <c r="D13" s="27">
        <f>D14+D18</f>
        <v>338517.31</v>
      </c>
      <c r="E13" s="27">
        <f t="shared" ref="E13:L13" si="1">E14+E18</f>
        <v>338517.31</v>
      </c>
      <c r="F13" s="27">
        <f t="shared" si="1"/>
        <v>338517.31</v>
      </c>
      <c r="G13" s="27">
        <f t="shared" si="1"/>
        <v>302692.31</v>
      </c>
      <c r="H13" s="27">
        <f t="shared" si="1"/>
        <v>13986</v>
      </c>
      <c r="I13" s="27">
        <f t="shared" si="1"/>
        <v>0</v>
      </c>
      <c r="J13" s="27">
        <f t="shared" si="1"/>
        <v>21839</v>
      </c>
      <c r="K13" s="27">
        <f t="shared" si="1"/>
        <v>0</v>
      </c>
      <c r="L13" s="27">
        <f t="shared" si="1"/>
        <v>0</v>
      </c>
    </row>
    <row r="14" spans="1:12">
      <c r="A14" s="63"/>
      <c r="B14" s="14" t="s">
        <v>19</v>
      </c>
      <c r="C14" s="12" t="s">
        <v>13</v>
      </c>
      <c r="D14" s="27">
        <f>D15</f>
        <v>315692.31</v>
      </c>
      <c r="E14" s="27">
        <f>E16+E17</f>
        <v>315692.31</v>
      </c>
      <c r="F14" s="27">
        <f t="shared" ref="F14:L14" si="2">F16+F17</f>
        <v>315692.31</v>
      </c>
      <c r="G14" s="27">
        <f t="shared" si="2"/>
        <v>302692.31</v>
      </c>
      <c r="H14" s="27">
        <f t="shared" si="2"/>
        <v>13000</v>
      </c>
      <c r="I14" s="15">
        <f t="shared" si="2"/>
        <v>0</v>
      </c>
      <c r="J14" s="15">
        <f t="shared" si="2"/>
        <v>0</v>
      </c>
      <c r="K14" s="15">
        <f t="shared" si="2"/>
        <v>0</v>
      </c>
      <c r="L14" s="15">
        <f t="shared" si="2"/>
        <v>0</v>
      </c>
    </row>
    <row r="15" spans="1:12">
      <c r="A15" s="64"/>
      <c r="B15" s="63"/>
      <c r="C15" s="12" t="s">
        <v>16</v>
      </c>
      <c r="D15" s="28">
        <v>315692.31</v>
      </c>
      <c r="E15" s="15"/>
      <c r="F15" s="15"/>
      <c r="G15" s="15"/>
      <c r="H15" s="15"/>
      <c r="I15" s="15"/>
      <c r="J15" s="15"/>
      <c r="K15" s="15"/>
      <c r="L15" s="15"/>
    </row>
    <row r="16" spans="1:12">
      <c r="A16" s="64"/>
      <c r="B16" s="64"/>
      <c r="C16" s="12" t="s">
        <v>20</v>
      </c>
      <c r="D16" s="28" t="s">
        <v>13</v>
      </c>
      <c r="E16" s="42">
        <v>302692.31</v>
      </c>
      <c r="F16" s="28">
        <f>E16</f>
        <v>302692.31</v>
      </c>
      <c r="G16" s="28">
        <f>E16</f>
        <v>302692.31</v>
      </c>
      <c r="H16" s="11"/>
      <c r="I16" s="11"/>
      <c r="J16" s="11"/>
      <c r="K16" s="11"/>
      <c r="L16" s="11"/>
    </row>
    <row r="17" spans="1:12" s="1" customFormat="1">
      <c r="A17" s="64"/>
      <c r="B17" s="65"/>
      <c r="C17" s="25" t="s">
        <v>21</v>
      </c>
      <c r="D17" s="28" t="s">
        <v>13</v>
      </c>
      <c r="E17" s="28">
        <v>13000</v>
      </c>
      <c r="F17" s="28">
        <f t="shared" ref="F17" si="3">E17</f>
        <v>13000</v>
      </c>
      <c r="G17" s="27"/>
      <c r="H17" s="28">
        <f>E17</f>
        <v>13000</v>
      </c>
      <c r="I17" s="15"/>
      <c r="J17" s="15"/>
      <c r="K17" s="15"/>
      <c r="L17" s="15"/>
    </row>
    <row r="18" spans="1:12" s="1" customFormat="1">
      <c r="A18" s="64"/>
      <c r="B18" s="44" t="s">
        <v>58</v>
      </c>
      <c r="C18" s="25"/>
      <c r="D18" s="27">
        <f>SUM(D19)</f>
        <v>22825</v>
      </c>
      <c r="E18" s="27">
        <f t="shared" ref="E18:L18" si="4">SUM(E20:E21)</f>
        <v>22825</v>
      </c>
      <c r="F18" s="27">
        <f t="shared" si="4"/>
        <v>22825</v>
      </c>
      <c r="G18" s="27">
        <f t="shared" si="4"/>
        <v>0</v>
      </c>
      <c r="H18" s="27">
        <f t="shared" si="4"/>
        <v>986</v>
      </c>
      <c r="I18" s="27">
        <f t="shared" si="4"/>
        <v>0</v>
      </c>
      <c r="J18" s="15">
        <f t="shared" si="4"/>
        <v>21839</v>
      </c>
      <c r="K18" s="15">
        <f t="shared" si="4"/>
        <v>0</v>
      </c>
      <c r="L18" s="15">
        <f t="shared" si="4"/>
        <v>0</v>
      </c>
    </row>
    <row r="19" spans="1:12" s="1" customFormat="1">
      <c r="A19" s="64"/>
      <c r="B19" s="49"/>
      <c r="C19" s="12" t="s">
        <v>16</v>
      </c>
      <c r="D19" s="28">
        <v>22825</v>
      </c>
      <c r="E19" s="15"/>
      <c r="F19" s="15"/>
      <c r="G19" s="15"/>
      <c r="H19" s="15"/>
      <c r="I19" s="15"/>
      <c r="J19" s="15"/>
      <c r="K19" s="15"/>
      <c r="L19" s="15"/>
    </row>
    <row r="20" spans="1:12" s="1" customFormat="1">
      <c r="A20" s="64"/>
      <c r="B20" s="59"/>
      <c r="C20" s="25" t="s">
        <v>44</v>
      </c>
      <c r="D20" s="11" t="s">
        <v>13</v>
      </c>
      <c r="E20" s="28">
        <v>21839</v>
      </c>
      <c r="F20" s="28">
        <f t="shared" ref="F20:F21" si="5">E20</f>
        <v>21839</v>
      </c>
      <c r="G20" s="28"/>
      <c r="H20" s="15"/>
      <c r="I20" s="15"/>
      <c r="J20" s="11">
        <f>F20</f>
        <v>21839</v>
      </c>
      <c r="K20" s="15"/>
      <c r="L20" s="15"/>
    </row>
    <row r="21" spans="1:12" s="1" customFormat="1">
      <c r="A21" s="64"/>
      <c r="B21" s="59"/>
      <c r="C21" s="25" t="s">
        <v>21</v>
      </c>
      <c r="D21" s="11" t="s">
        <v>13</v>
      </c>
      <c r="E21" s="28">
        <v>986</v>
      </c>
      <c r="F21" s="28">
        <f t="shared" si="5"/>
        <v>986</v>
      </c>
      <c r="G21" s="27"/>
      <c r="H21" s="28">
        <f>E21</f>
        <v>986</v>
      </c>
      <c r="I21" s="15"/>
      <c r="J21" s="15"/>
      <c r="K21" s="15"/>
      <c r="L21" s="15"/>
    </row>
    <row r="22" spans="1:12" s="1" customFormat="1">
      <c r="A22" s="14">
        <v>751</v>
      </c>
      <c r="B22" s="14"/>
      <c r="C22" s="39"/>
      <c r="D22" s="15">
        <f>D23+D26</f>
        <v>168421</v>
      </c>
      <c r="E22" s="15">
        <f t="shared" ref="E22:H22" si="6">E23+E26</f>
        <v>168421</v>
      </c>
      <c r="F22" s="15">
        <f t="shared" si="6"/>
        <v>168421</v>
      </c>
      <c r="G22" s="15">
        <f t="shared" si="6"/>
        <v>50756.119999999995</v>
      </c>
      <c r="H22" s="15">
        <f t="shared" si="6"/>
        <v>18764.88</v>
      </c>
      <c r="I22" s="15"/>
      <c r="J22" s="15"/>
      <c r="K22" s="15"/>
      <c r="L22" s="15"/>
    </row>
    <row r="23" spans="1:12" s="1" customFormat="1">
      <c r="A23" s="56"/>
      <c r="B23" s="17">
        <v>75101</v>
      </c>
      <c r="C23" s="12"/>
      <c r="D23" s="15">
        <f>D24</f>
        <v>4691</v>
      </c>
      <c r="E23" s="15">
        <f t="shared" ref="E23:L23" si="7">E25</f>
        <v>4691</v>
      </c>
      <c r="F23" s="15">
        <f t="shared" si="7"/>
        <v>4691</v>
      </c>
      <c r="G23" s="15">
        <f t="shared" si="7"/>
        <v>4691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</row>
    <row r="24" spans="1:12" s="1" customFormat="1">
      <c r="A24" s="57"/>
      <c r="B24" s="49"/>
      <c r="C24" s="12" t="s">
        <v>16</v>
      </c>
      <c r="D24" s="11">
        <v>4691</v>
      </c>
      <c r="E24" s="15"/>
      <c r="F24" s="15"/>
      <c r="G24" s="15"/>
      <c r="H24" s="15"/>
      <c r="I24" s="15"/>
      <c r="J24" s="15"/>
      <c r="K24" s="15"/>
      <c r="L24" s="15"/>
    </row>
    <row r="25" spans="1:12" s="1" customFormat="1">
      <c r="A25" s="57"/>
      <c r="B25" s="50"/>
      <c r="C25" s="25" t="s">
        <v>20</v>
      </c>
      <c r="D25" s="11" t="s">
        <v>13</v>
      </c>
      <c r="E25" s="11">
        <v>4691</v>
      </c>
      <c r="F25" s="11">
        <f>E25</f>
        <v>4691</v>
      </c>
      <c r="G25" s="11">
        <f>E25</f>
        <v>4691</v>
      </c>
      <c r="H25" s="15"/>
      <c r="I25" s="15"/>
      <c r="J25" s="15"/>
      <c r="K25" s="15"/>
      <c r="L25" s="15"/>
    </row>
    <row r="26" spans="1:12" s="1" customFormat="1">
      <c r="A26" s="57"/>
      <c r="B26" s="38" t="s">
        <v>49</v>
      </c>
      <c r="C26" s="25"/>
      <c r="D26" s="15">
        <f>SUM(D27)</f>
        <v>163730</v>
      </c>
      <c r="E26" s="15">
        <f>SUM(E28:E34)</f>
        <v>163730</v>
      </c>
      <c r="F26" s="15">
        <f t="shared" ref="F26:L26" si="8">SUM(F28:F34)</f>
        <v>163730</v>
      </c>
      <c r="G26" s="15">
        <f t="shared" si="8"/>
        <v>46065.119999999995</v>
      </c>
      <c r="H26" s="15">
        <f t="shared" si="8"/>
        <v>18764.88</v>
      </c>
      <c r="I26" s="15">
        <f t="shared" si="8"/>
        <v>0</v>
      </c>
      <c r="J26" s="15">
        <f t="shared" si="8"/>
        <v>98900</v>
      </c>
      <c r="K26" s="15">
        <f t="shared" si="8"/>
        <v>0</v>
      </c>
      <c r="L26" s="15">
        <f t="shared" si="8"/>
        <v>0</v>
      </c>
    </row>
    <row r="27" spans="1:12" s="1" customFormat="1">
      <c r="A27" s="57"/>
      <c r="B27" s="49"/>
      <c r="C27" s="12" t="s">
        <v>16</v>
      </c>
      <c r="D27" s="11">
        <v>163730</v>
      </c>
      <c r="E27" s="15"/>
      <c r="F27" s="15"/>
      <c r="G27" s="15"/>
      <c r="H27" s="15"/>
      <c r="I27" s="15"/>
      <c r="J27" s="15"/>
      <c r="K27" s="15"/>
      <c r="L27" s="15"/>
    </row>
    <row r="28" spans="1:12" s="1" customFormat="1">
      <c r="A28" s="57"/>
      <c r="B28" s="59"/>
      <c r="C28" s="24" t="s">
        <v>57</v>
      </c>
      <c r="D28" s="11"/>
      <c r="E28" s="28">
        <v>98900</v>
      </c>
      <c r="F28" s="28">
        <f>E28</f>
        <v>98900</v>
      </c>
      <c r="G28" s="15"/>
      <c r="H28" s="15"/>
      <c r="I28" s="15"/>
      <c r="J28" s="28">
        <f>F28</f>
        <v>98900</v>
      </c>
      <c r="K28" s="15"/>
      <c r="L28" s="15"/>
    </row>
    <row r="29" spans="1:12" s="1" customFormat="1">
      <c r="A29" s="57"/>
      <c r="B29" s="59"/>
      <c r="C29" s="25" t="s">
        <v>20</v>
      </c>
      <c r="D29" s="11" t="s">
        <v>13</v>
      </c>
      <c r="E29" s="28">
        <v>15838.36</v>
      </c>
      <c r="F29" s="28">
        <f t="shared" ref="F29:F34" si="9">E29</f>
        <v>15838.36</v>
      </c>
      <c r="G29" s="28">
        <f>E29</f>
        <v>15838.36</v>
      </c>
      <c r="H29" s="15"/>
      <c r="I29" s="15"/>
      <c r="J29" s="15"/>
      <c r="K29" s="15"/>
      <c r="L29" s="15"/>
    </row>
    <row r="30" spans="1:12" s="1" customFormat="1">
      <c r="A30" s="57"/>
      <c r="B30" s="59"/>
      <c r="C30" s="25" t="s">
        <v>23</v>
      </c>
      <c r="D30" s="11" t="s">
        <v>13</v>
      </c>
      <c r="E30" s="28">
        <v>6638.14</v>
      </c>
      <c r="F30" s="28">
        <f t="shared" si="9"/>
        <v>6638.14</v>
      </c>
      <c r="G30" s="28">
        <f>E30</f>
        <v>6638.14</v>
      </c>
      <c r="H30" s="15"/>
      <c r="I30" s="15"/>
      <c r="J30" s="15"/>
      <c r="K30" s="15"/>
      <c r="L30" s="15"/>
    </row>
    <row r="31" spans="1:12" s="1" customFormat="1">
      <c r="A31" s="57"/>
      <c r="B31" s="59"/>
      <c r="C31" s="25" t="s">
        <v>24</v>
      </c>
      <c r="D31" s="11" t="s">
        <v>13</v>
      </c>
      <c r="E31" s="28">
        <v>946.12</v>
      </c>
      <c r="F31" s="28">
        <f t="shared" si="9"/>
        <v>946.12</v>
      </c>
      <c r="G31" s="28">
        <f>E31</f>
        <v>946.12</v>
      </c>
      <c r="H31" s="15"/>
      <c r="I31" s="15"/>
      <c r="J31" s="15"/>
      <c r="K31" s="15"/>
      <c r="L31" s="15"/>
    </row>
    <row r="32" spans="1:12" s="1" customFormat="1">
      <c r="A32" s="57"/>
      <c r="B32" s="59"/>
      <c r="C32" s="26" t="s">
        <v>18</v>
      </c>
      <c r="D32" s="11" t="s">
        <v>13</v>
      </c>
      <c r="E32" s="28">
        <v>22642.5</v>
      </c>
      <c r="F32" s="28">
        <f t="shared" si="9"/>
        <v>22642.5</v>
      </c>
      <c r="G32" s="28">
        <f>E32</f>
        <v>22642.5</v>
      </c>
      <c r="H32" s="15"/>
      <c r="I32" s="15"/>
      <c r="J32" s="15"/>
      <c r="K32" s="15"/>
      <c r="L32" s="15"/>
    </row>
    <row r="33" spans="1:12" s="1" customFormat="1">
      <c r="A33" s="57"/>
      <c r="B33" s="59"/>
      <c r="C33" s="25" t="s">
        <v>21</v>
      </c>
      <c r="D33" s="11" t="s">
        <v>13</v>
      </c>
      <c r="E33" s="28">
        <v>7294.28</v>
      </c>
      <c r="F33" s="28">
        <f t="shared" si="9"/>
        <v>7294.28</v>
      </c>
      <c r="G33" s="27"/>
      <c r="H33" s="28">
        <f>E33</f>
        <v>7294.28</v>
      </c>
      <c r="I33" s="15"/>
      <c r="J33" s="15"/>
      <c r="K33" s="15"/>
      <c r="L33" s="15"/>
    </row>
    <row r="34" spans="1:12" s="1" customFormat="1">
      <c r="A34" s="58"/>
      <c r="B34" s="50"/>
      <c r="C34" s="25" t="s">
        <v>17</v>
      </c>
      <c r="D34" s="11" t="s">
        <v>13</v>
      </c>
      <c r="E34" s="28">
        <v>11470.6</v>
      </c>
      <c r="F34" s="28">
        <f t="shared" si="9"/>
        <v>11470.6</v>
      </c>
      <c r="G34" s="27"/>
      <c r="H34" s="28">
        <f>E34</f>
        <v>11470.6</v>
      </c>
      <c r="I34" s="15"/>
      <c r="J34" s="15"/>
      <c r="K34" s="15"/>
      <c r="L34" s="15"/>
    </row>
    <row r="35" spans="1:12" s="1" customFormat="1">
      <c r="A35" s="19" t="s">
        <v>53</v>
      </c>
      <c r="B35" s="20"/>
      <c r="C35" s="21"/>
      <c r="D35" s="36">
        <f>D36</f>
        <v>217053.28</v>
      </c>
      <c r="E35" s="36">
        <f>E36</f>
        <v>217053.28</v>
      </c>
      <c r="F35" s="36">
        <f>F36</f>
        <v>217053.28</v>
      </c>
      <c r="G35" s="36">
        <f t="shared" ref="G35:L35" si="10">G36</f>
        <v>0</v>
      </c>
      <c r="H35" s="36">
        <f t="shared" si="10"/>
        <v>210133.98</v>
      </c>
      <c r="I35" s="36">
        <f t="shared" si="10"/>
        <v>6919.3</v>
      </c>
      <c r="J35" s="36">
        <f t="shared" si="10"/>
        <v>0</v>
      </c>
      <c r="K35" s="22">
        <f t="shared" si="10"/>
        <v>0</v>
      </c>
      <c r="L35" s="22">
        <f t="shared" si="10"/>
        <v>0</v>
      </c>
    </row>
    <row r="36" spans="1:12" s="1" customFormat="1">
      <c r="A36" s="56"/>
      <c r="B36" s="19" t="s">
        <v>54</v>
      </c>
      <c r="C36" s="18" t="s">
        <v>13</v>
      </c>
      <c r="D36" s="36">
        <f>D37</f>
        <v>217053.28</v>
      </c>
      <c r="E36" s="36">
        <f t="shared" ref="E36:L36" si="11">SUM(E38:E40)</f>
        <v>217053.28</v>
      </c>
      <c r="F36" s="36">
        <f t="shared" si="11"/>
        <v>217053.28</v>
      </c>
      <c r="G36" s="36">
        <f>SUM(G38:G40)</f>
        <v>0</v>
      </c>
      <c r="H36" s="36">
        <f t="shared" si="11"/>
        <v>210133.98</v>
      </c>
      <c r="I36" s="36">
        <f t="shared" si="11"/>
        <v>6919.3</v>
      </c>
      <c r="J36" s="36">
        <f t="shared" si="11"/>
        <v>0</v>
      </c>
      <c r="K36" s="22">
        <f t="shared" si="11"/>
        <v>0</v>
      </c>
      <c r="L36" s="22">
        <f t="shared" si="11"/>
        <v>0</v>
      </c>
    </row>
    <row r="37" spans="1:12" s="1" customFormat="1">
      <c r="A37" s="57"/>
      <c r="B37" s="59"/>
      <c r="C37" s="23">
        <v>2010</v>
      </c>
      <c r="D37" s="42">
        <v>217053.28</v>
      </c>
      <c r="E37" s="22"/>
      <c r="F37" s="15"/>
      <c r="G37" s="22"/>
      <c r="H37" s="22"/>
      <c r="I37" s="22"/>
      <c r="J37" s="22"/>
      <c r="K37" s="22"/>
      <c r="L37" s="22"/>
    </row>
    <row r="38" spans="1:12" s="1" customFormat="1">
      <c r="A38" s="57"/>
      <c r="B38" s="59"/>
      <c r="C38" s="25" t="s">
        <v>55</v>
      </c>
      <c r="D38" s="11" t="s">
        <v>13</v>
      </c>
      <c r="E38" s="28">
        <v>6919.3</v>
      </c>
      <c r="F38" s="28">
        <f>E38</f>
        <v>6919.3</v>
      </c>
      <c r="G38" s="11">
        <v>0</v>
      </c>
      <c r="H38" s="15"/>
      <c r="I38" s="28">
        <f>F38</f>
        <v>6919.3</v>
      </c>
      <c r="J38" s="15"/>
      <c r="K38" s="15"/>
      <c r="L38" s="15"/>
    </row>
    <row r="39" spans="1:12" s="1" customFormat="1">
      <c r="A39" s="57"/>
      <c r="B39" s="59"/>
      <c r="C39" s="25" t="s">
        <v>21</v>
      </c>
      <c r="D39" s="11" t="s">
        <v>13</v>
      </c>
      <c r="E39" s="28">
        <v>2080.5300000000002</v>
      </c>
      <c r="F39" s="28">
        <f>E39</f>
        <v>2080.5300000000002</v>
      </c>
      <c r="G39" s="27"/>
      <c r="H39" s="28">
        <f>E39</f>
        <v>2080.5300000000002</v>
      </c>
      <c r="I39" s="15"/>
      <c r="J39" s="15"/>
      <c r="K39" s="15"/>
      <c r="L39" s="15"/>
    </row>
    <row r="40" spans="1:12" s="1" customFormat="1">
      <c r="A40" s="58"/>
      <c r="B40" s="50"/>
      <c r="C40" s="25" t="s">
        <v>56</v>
      </c>
      <c r="D40" s="11" t="s">
        <v>13</v>
      </c>
      <c r="E40" s="28">
        <v>208053.45</v>
      </c>
      <c r="F40" s="28">
        <f>E40</f>
        <v>208053.45</v>
      </c>
      <c r="G40" s="27"/>
      <c r="H40" s="28">
        <f>E40</f>
        <v>208053.45</v>
      </c>
      <c r="I40" s="15"/>
      <c r="J40" s="15"/>
      <c r="K40" s="15"/>
      <c r="L40" s="15"/>
    </row>
    <row r="41" spans="1:12" s="1" customFormat="1">
      <c r="A41" s="19" t="s">
        <v>35</v>
      </c>
      <c r="B41" s="20"/>
      <c r="C41" s="21"/>
      <c r="D41" s="22">
        <f>D42</f>
        <v>5300</v>
      </c>
      <c r="E41" s="22">
        <f>E42</f>
        <v>5300</v>
      </c>
      <c r="F41" s="22">
        <f>F42</f>
        <v>5300</v>
      </c>
      <c r="G41" s="22">
        <f t="shared" ref="G41:L41" si="12">G42</f>
        <v>4110</v>
      </c>
      <c r="H41" s="22">
        <f t="shared" si="12"/>
        <v>1190</v>
      </c>
      <c r="I41" s="22">
        <f t="shared" si="12"/>
        <v>0</v>
      </c>
      <c r="J41" s="22">
        <f t="shared" si="12"/>
        <v>0</v>
      </c>
      <c r="K41" s="22">
        <f t="shared" si="12"/>
        <v>0</v>
      </c>
      <c r="L41" s="22">
        <f t="shared" si="12"/>
        <v>0</v>
      </c>
    </row>
    <row r="42" spans="1:12" s="1" customFormat="1">
      <c r="A42" s="56"/>
      <c r="B42" s="19" t="s">
        <v>36</v>
      </c>
      <c r="C42" s="18" t="s">
        <v>13</v>
      </c>
      <c r="D42" s="22">
        <f>D43</f>
        <v>5300</v>
      </c>
      <c r="E42" s="22">
        <f>SUM(E44:E48)</f>
        <v>5300</v>
      </c>
      <c r="F42" s="22">
        <f t="shared" ref="F42:L42" si="13">SUM(F44:F48)</f>
        <v>5300</v>
      </c>
      <c r="G42" s="22">
        <f t="shared" si="13"/>
        <v>4110</v>
      </c>
      <c r="H42" s="22">
        <f t="shared" si="13"/>
        <v>1190</v>
      </c>
      <c r="I42" s="22">
        <f t="shared" si="13"/>
        <v>0</v>
      </c>
      <c r="J42" s="22">
        <f t="shared" si="13"/>
        <v>0</v>
      </c>
      <c r="K42" s="22">
        <f t="shared" si="13"/>
        <v>0</v>
      </c>
      <c r="L42" s="22">
        <f t="shared" si="13"/>
        <v>0</v>
      </c>
    </row>
    <row r="43" spans="1:12" s="1" customFormat="1">
      <c r="A43" s="57"/>
      <c r="B43" s="59"/>
      <c r="C43" s="23">
        <v>2010</v>
      </c>
      <c r="D43" s="16">
        <v>5300</v>
      </c>
      <c r="E43" s="22"/>
      <c r="F43" s="15"/>
      <c r="G43" s="22"/>
      <c r="H43" s="22"/>
      <c r="I43" s="22"/>
      <c r="J43" s="22"/>
      <c r="K43" s="22"/>
      <c r="L43" s="22"/>
    </row>
    <row r="44" spans="1:12" s="1" customFormat="1">
      <c r="A44" s="57"/>
      <c r="B44" s="59"/>
      <c r="C44" s="25" t="s">
        <v>23</v>
      </c>
      <c r="D44" s="11" t="s">
        <v>13</v>
      </c>
      <c r="E44" s="11">
        <v>597</v>
      </c>
      <c r="F44" s="11">
        <f>E44</f>
        <v>597</v>
      </c>
      <c r="G44" s="11">
        <f>E44</f>
        <v>597</v>
      </c>
      <c r="H44" s="15"/>
      <c r="I44" s="15"/>
      <c r="J44" s="15"/>
      <c r="K44" s="15"/>
      <c r="L44" s="15"/>
    </row>
    <row r="45" spans="1:12" s="1" customFormat="1">
      <c r="A45" s="57"/>
      <c r="B45" s="59"/>
      <c r="C45" s="25" t="s">
        <v>24</v>
      </c>
      <c r="D45" s="11" t="s">
        <v>13</v>
      </c>
      <c r="E45" s="11">
        <v>60</v>
      </c>
      <c r="F45" s="11">
        <f>E45</f>
        <v>60</v>
      </c>
      <c r="G45" s="11">
        <f>E45</f>
        <v>60</v>
      </c>
      <c r="H45" s="15"/>
      <c r="I45" s="15"/>
      <c r="J45" s="15"/>
      <c r="K45" s="15"/>
      <c r="L45" s="15"/>
    </row>
    <row r="46" spans="1:12" s="1" customFormat="1">
      <c r="A46" s="57"/>
      <c r="B46" s="59"/>
      <c r="C46" s="26" t="s">
        <v>18</v>
      </c>
      <c r="D46" s="11" t="s">
        <v>13</v>
      </c>
      <c r="E46" s="11">
        <v>3453</v>
      </c>
      <c r="F46" s="11">
        <f>E46</f>
        <v>3453</v>
      </c>
      <c r="G46" s="11">
        <f>E46</f>
        <v>3453</v>
      </c>
      <c r="H46" s="15"/>
      <c r="I46" s="15"/>
      <c r="J46" s="15"/>
      <c r="K46" s="15"/>
      <c r="L46" s="15"/>
    </row>
    <row r="47" spans="1:12" s="1" customFormat="1">
      <c r="A47" s="57"/>
      <c r="B47" s="59"/>
      <c r="C47" s="25" t="s">
        <v>21</v>
      </c>
      <c r="D47" s="11" t="s">
        <v>13</v>
      </c>
      <c r="E47" s="11">
        <v>770</v>
      </c>
      <c r="F47" s="11">
        <f>E47</f>
        <v>770</v>
      </c>
      <c r="G47" s="15"/>
      <c r="H47" s="11">
        <f>E47</f>
        <v>770</v>
      </c>
      <c r="I47" s="15"/>
      <c r="J47" s="15"/>
      <c r="K47" s="15"/>
      <c r="L47" s="15"/>
    </row>
    <row r="48" spans="1:12" s="1" customFormat="1">
      <c r="A48" s="58"/>
      <c r="B48" s="50"/>
      <c r="C48" s="25" t="s">
        <v>17</v>
      </c>
      <c r="D48" s="11" t="s">
        <v>13</v>
      </c>
      <c r="E48" s="11">
        <v>420</v>
      </c>
      <c r="F48" s="11">
        <f>E48</f>
        <v>420</v>
      </c>
      <c r="G48" s="15"/>
      <c r="H48" s="11">
        <f>E48</f>
        <v>420</v>
      </c>
      <c r="I48" s="15"/>
      <c r="J48" s="15"/>
      <c r="K48" s="15"/>
      <c r="L48" s="15"/>
    </row>
    <row r="49" spans="1:12" s="1" customFormat="1">
      <c r="A49" s="19" t="s">
        <v>33</v>
      </c>
      <c r="B49" s="20"/>
      <c r="C49" s="21"/>
      <c r="D49" s="36">
        <f>D54+D58+D50</f>
        <v>163322.46</v>
      </c>
      <c r="E49" s="36">
        <f t="shared" ref="E49:L49" si="14">E54+E58+E50</f>
        <v>163322.46</v>
      </c>
      <c r="F49" s="36">
        <f t="shared" si="14"/>
        <v>163322.46</v>
      </c>
      <c r="G49" s="36">
        <f t="shared" si="14"/>
        <v>89607.03</v>
      </c>
      <c r="H49" s="36">
        <f t="shared" si="14"/>
        <v>23120</v>
      </c>
      <c r="I49" s="22">
        <f t="shared" si="14"/>
        <v>0</v>
      </c>
      <c r="J49" s="36">
        <f t="shared" si="14"/>
        <v>50595.43</v>
      </c>
      <c r="K49" s="22">
        <f t="shared" si="14"/>
        <v>0</v>
      </c>
      <c r="L49" s="22">
        <f t="shared" si="14"/>
        <v>0</v>
      </c>
    </row>
    <row r="50" spans="1:12" s="1" customFormat="1">
      <c r="A50" s="30"/>
      <c r="B50" s="19" t="s">
        <v>47</v>
      </c>
      <c r="C50" s="18" t="s">
        <v>13</v>
      </c>
      <c r="D50" s="27">
        <f>D51</f>
        <v>12496.46</v>
      </c>
      <c r="E50" s="27">
        <f>E52+E53</f>
        <v>12496.460000000001</v>
      </c>
      <c r="F50" s="27">
        <f t="shared" ref="F50:J50" si="15">F52+F53</f>
        <v>12496.460000000001</v>
      </c>
      <c r="G50" s="27">
        <f t="shared" si="15"/>
        <v>245.03</v>
      </c>
      <c r="H50" s="27">
        <f t="shared" si="15"/>
        <v>0</v>
      </c>
      <c r="I50" s="27">
        <f t="shared" si="15"/>
        <v>0</v>
      </c>
      <c r="J50" s="27">
        <f t="shared" si="15"/>
        <v>12251.43</v>
      </c>
      <c r="K50" s="15">
        <f>K54</f>
        <v>0</v>
      </c>
      <c r="L50" s="15">
        <f>L54</f>
        <v>0</v>
      </c>
    </row>
    <row r="51" spans="1:12" s="1" customFormat="1">
      <c r="A51" s="30"/>
      <c r="B51" s="60"/>
      <c r="C51" s="18">
        <v>2010</v>
      </c>
      <c r="D51" s="28">
        <v>12496.46</v>
      </c>
      <c r="E51" s="15"/>
      <c r="F51" s="15"/>
      <c r="G51" s="15"/>
      <c r="H51" s="15"/>
      <c r="I51" s="15"/>
      <c r="J51" s="11"/>
      <c r="K51" s="15"/>
      <c r="L51" s="15"/>
    </row>
    <row r="52" spans="1:12" s="1" customFormat="1">
      <c r="A52" s="30"/>
      <c r="B52" s="61"/>
      <c r="C52" s="26" t="s">
        <v>30</v>
      </c>
      <c r="D52" s="11" t="s">
        <v>13</v>
      </c>
      <c r="E52" s="28">
        <v>12251.43</v>
      </c>
      <c r="F52" s="28">
        <f t="shared" ref="F52" si="16">E52</f>
        <v>12251.43</v>
      </c>
      <c r="G52" s="28"/>
      <c r="H52" s="27"/>
      <c r="I52" s="27"/>
      <c r="J52" s="28">
        <f>F52</f>
        <v>12251.43</v>
      </c>
      <c r="K52" s="15"/>
      <c r="L52" s="15"/>
    </row>
    <row r="53" spans="1:12" s="1" customFormat="1">
      <c r="A53" s="30"/>
      <c r="B53" s="62"/>
      <c r="C53" s="25" t="s">
        <v>20</v>
      </c>
      <c r="D53" s="11" t="s">
        <v>13</v>
      </c>
      <c r="E53" s="28">
        <v>245.03</v>
      </c>
      <c r="F53" s="28">
        <f>E53</f>
        <v>245.03</v>
      </c>
      <c r="G53" s="28">
        <f>E53</f>
        <v>245.03</v>
      </c>
      <c r="H53" s="15"/>
      <c r="I53" s="15"/>
      <c r="J53" s="15"/>
      <c r="K53" s="15"/>
      <c r="L53" s="15"/>
    </row>
    <row r="54" spans="1:12" s="1" customFormat="1">
      <c r="A54" s="30"/>
      <c r="B54" s="19" t="s">
        <v>40</v>
      </c>
      <c r="C54" s="18" t="s">
        <v>13</v>
      </c>
      <c r="D54" s="15">
        <f>D55</f>
        <v>38926</v>
      </c>
      <c r="E54" s="15">
        <f>SUM(E56:E57)</f>
        <v>38926</v>
      </c>
      <c r="F54" s="15">
        <f t="shared" ref="F54:G54" si="17">SUM(F56:F57)</f>
        <v>38926</v>
      </c>
      <c r="G54" s="15">
        <f t="shared" si="17"/>
        <v>582</v>
      </c>
      <c r="H54" s="15">
        <f t="shared" ref="H54:L54" si="18">H56</f>
        <v>0</v>
      </c>
      <c r="I54" s="15">
        <f t="shared" si="18"/>
        <v>0</v>
      </c>
      <c r="J54" s="15">
        <f t="shared" si="18"/>
        <v>38344</v>
      </c>
      <c r="K54" s="15">
        <f t="shared" si="18"/>
        <v>0</v>
      </c>
      <c r="L54" s="15">
        <f t="shared" si="18"/>
        <v>0</v>
      </c>
    </row>
    <row r="55" spans="1:12" s="1" customFormat="1">
      <c r="A55" s="30"/>
      <c r="B55" s="29"/>
      <c r="C55" s="18">
        <v>2010</v>
      </c>
      <c r="D55" s="11">
        <v>38926</v>
      </c>
      <c r="E55" s="15"/>
      <c r="F55" s="15"/>
      <c r="G55" s="15"/>
      <c r="H55" s="15"/>
      <c r="I55" s="15"/>
      <c r="J55" s="11"/>
      <c r="K55" s="15"/>
      <c r="L55" s="15"/>
    </row>
    <row r="56" spans="1:12" s="1" customFormat="1">
      <c r="A56" s="30"/>
      <c r="B56" s="30"/>
      <c r="C56" s="26" t="s">
        <v>30</v>
      </c>
      <c r="D56" s="11" t="s">
        <v>13</v>
      </c>
      <c r="E56" s="11">
        <v>38344</v>
      </c>
      <c r="F56" s="11">
        <f t="shared" ref="F56:F57" si="19">E56</f>
        <v>38344</v>
      </c>
      <c r="G56" s="11"/>
      <c r="H56" s="15"/>
      <c r="I56" s="15"/>
      <c r="J56" s="11">
        <f>F56</f>
        <v>38344</v>
      </c>
      <c r="K56" s="15"/>
      <c r="L56" s="15"/>
    </row>
    <row r="57" spans="1:12" s="1" customFormat="1">
      <c r="A57" s="30"/>
      <c r="B57" s="31"/>
      <c r="C57" s="26" t="s">
        <v>21</v>
      </c>
      <c r="D57" s="11"/>
      <c r="E57" s="11">
        <v>582</v>
      </c>
      <c r="F57" s="11">
        <f t="shared" si="19"/>
        <v>582</v>
      </c>
      <c r="G57" s="11">
        <f>E57</f>
        <v>582</v>
      </c>
      <c r="H57" s="15"/>
      <c r="I57" s="15"/>
      <c r="J57" s="15"/>
      <c r="K57" s="15"/>
      <c r="L57" s="15"/>
    </row>
    <row r="58" spans="1:12" s="1" customFormat="1">
      <c r="A58" s="30"/>
      <c r="B58" s="29" t="s">
        <v>32</v>
      </c>
      <c r="C58" s="18" t="s">
        <v>13</v>
      </c>
      <c r="D58" s="15">
        <f>D59</f>
        <v>111900</v>
      </c>
      <c r="E58" s="15">
        <f>SUM(E60:E61)</f>
        <v>111900</v>
      </c>
      <c r="F58" s="15">
        <f t="shared" ref="F58:L58" si="20">SUM(F60:F61)</f>
        <v>111900</v>
      </c>
      <c r="G58" s="15">
        <f t="shared" si="20"/>
        <v>88780</v>
      </c>
      <c r="H58" s="15">
        <f t="shared" si="20"/>
        <v>23120</v>
      </c>
      <c r="I58" s="15">
        <f t="shared" si="20"/>
        <v>0</v>
      </c>
      <c r="J58" s="15">
        <f t="shared" si="20"/>
        <v>0</v>
      </c>
      <c r="K58" s="15">
        <f t="shared" si="20"/>
        <v>0</v>
      </c>
      <c r="L58" s="15">
        <f t="shared" si="20"/>
        <v>0</v>
      </c>
    </row>
    <row r="59" spans="1:12" s="1" customFormat="1">
      <c r="A59" s="35"/>
      <c r="B59" s="29"/>
      <c r="C59" s="23">
        <v>2010</v>
      </c>
      <c r="D59" s="11">
        <v>111900</v>
      </c>
      <c r="E59" s="15"/>
      <c r="F59" s="15"/>
      <c r="G59" s="15"/>
      <c r="H59" s="15"/>
      <c r="I59" s="15"/>
      <c r="J59" s="15"/>
      <c r="K59" s="15"/>
      <c r="L59" s="15"/>
    </row>
    <row r="60" spans="1:12" s="1" customFormat="1">
      <c r="A60" s="35"/>
      <c r="B60" s="30"/>
      <c r="C60" s="25" t="s">
        <v>18</v>
      </c>
      <c r="D60" s="11" t="s">
        <v>13</v>
      </c>
      <c r="E60" s="11">
        <v>88780</v>
      </c>
      <c r="F60" s="11">
        <f>E60</f>
        <v>88780</v>
      </c>
      <c r="G60" s="11">
        <f>E60</f>
        <v>88780</v>
      </c>
      <c r="H60" s="15"/>
      <c r="I60" s="15"/>
      <c r="J60" s="15"/>
      <c r="K60" s="15"/>
      <c r="L60" s="15"/>
    </row>
    <row r="61" spans="1:12" s="1" customFormat="1">
      <c r="A61" s="35"/>
      <c r="B61" s="31"/>
      <c r="C61" s="25" t="s">
        <v>17</v>
      </c>
      <c r="D61" s="11"/>
      <c r="E61" s="11">
        <v>23120</v>
      </c>
      <c r="F61" s="11">
        <f>E61</f>
        <v>23120</v>
      </c>
      <c r="G61" s="11"/>
      <c r="H61" s="11">
        <f>F61</f>
        <v>23120</v>
      </c>
      <c r="I61" s="15"/>
      <c r="J61" s="15"/>
      <c r="K61" s="15"/>
      <c r="L61" s="15"/>
    </row>
    <row r="62" spans="1:12" s="1" customFormat="1">
      <c r="A62" s="19" t="s">
        <v>41</v>
      </c>
      <c r="B62" s="30"/>
      <c r="C62" s="26"/>
      <c r="D62" s="15">
        <f>D63+D77+D101+D109+D96</f>
        <v>35109081.130000003</v>
      </c>
      <c r="E62" s="15">
        <f t="shared" ref="E62:J62" si="21">E63+E77+E101+E109+E96</f>
        <v>35109081.130000003</v>
      </c>
      <c r="F62" s="15">
        <f t="shared" si="21"/>
        <v>35109081.130000003</v>
      </c>
      <c r="G62" s="15">
        <f t="shared" si="21"/>
        <v>1431118</v>
      </c>
      <c r="H62" s="15">
        <f t="shared" si="21"/>
        <v>158394.13</v>
      </c>
      <c r="I62" s="15">
        <f t="shared" si="21"/>
        <v>0</v>
      </c>
      <c r="J62" s="15">
        <f t="shared" si="21"/>
        <v>33519569</v>
      </c>
      <c r="K62" s="15">
        <f>K63+K77+K101+K109</f>
        <v>0</v>
      </c>
      <c r="L62" s="15">
        <f>L63+L77+L101+L109</f>
        <v>0</v>
      </c>
    </row>
    <row r="63" spans="1:12" s="1" customFormat="1">
      <c r="A63" s="29"/>
      <c r="B63" s="29" t="s">
        <v>42</v>
      </c>
      <c r="C63" s="18" t="s">
        <v>13</v>
      </c>
      <c r="D63" s="22">
        <f>D64</f>
        <v>22463406</v>
      </c>
      <c r="E63" s="22">
        <f t="shared" ref="E63:L63" si="22">SUM(E65:E76)</f>
        <v>22463406</v>
      </c>
      <c r="F63" s="22">
        <f t="shared" si="22"/>
        <v>22463406</v>
      </c>
      <c r="G63" s="22">
        <f t="shared" si="22"/>
        <v>140980</v>
      </c>
      <c r="H63" s="22">
        <f t="shared" si="22"/>
        <v>49959</v>
      </c>
      <c r="I63" s="22">
        <f t="shared" si="22"/>
        <v>0</v>
      </c>
      <c r="J63" s="22">
        <f t="shared" si="22"/>
        <v>22272467</v>
      </c>
      <c r="K63" s="22">
        <f t="shared" si="22"/>
        <v>0</v>
      </c>
      <c r="L63" s="22">
        <f t="shared" si="22"/>
        <v>0</v>
      </c>
    </row>
    <row r="64" spans="1:12" s="1" customFormat="1">
      <c r="A64" s="30"/>
      <c r="B64" s="29"/>
      <c r="C64" s="23">
        <v>2060</v>
      </c>
      <c r="D64" s="16">
        <v>22463406</v>
      </c>
      <c r="E64" s="22"/>
      <c r="F64" s="15"/>
      <c r="G64" s="22"/>
      <c r="H64" s="22"/>
      <c r="I64" s="22"/>
      <c r="J64" s="22"/>
      <c r="K64" s="22"/>
      <c r="L64" s="22"/>
    </row>
    <row r="65" spans="1:12" s="1" customFormat="1">
      <c r="A65" s="30"/>
      <c r="B65" s="30"/>
      <c r="C65" s="24" t="s">
        <v>30</v>
      </c>
      <c r="D65" s="11" t="s">
        <v>13</v>
      </c>
      <c r="E65" s="11">
        <v>22272467</v>
      </c>
      <c r="F65" s="11">
        <f t="shared" ref="F65:F70" si="23">E65</f>
        <v>22272467</v>
      </c>
      <c r="G65" s="15"/>
      <c r="H65" s="15"/>
      <c r="I65" s="15"/>
      <c r="J65" s="11">
        <f>E65</f>
        <v>22272467</v>
      </c>
      <c r="K65" s="15"/>
      <c r="L65" s="15"/>
    </row>
    <row r="66" spans="1:12" s="1" customFormat="1">
      <c r="A66" s="30"/>
      <c r="B66" s="30"/>
      <c r="C66" s="25" t="s">
        <v>20</v>
      </c>
      <c r="D66" s="11" t="s">
        <v>13</v>
      </c>
      <c r="E66" s="11">
        <v>107000</v>
      </c>
      <c r="F66" s="11">
        <f t="shared" si="23"/>
        <v>107000</v>
      </c>
      <c r="G66" s="11">
        <f>E66</f>
        <v>107000</v>
      </c>
      <c r="H66" s="15"/>
      <c r="I66" s="15"/>
      <c r="J66" s="15"/>
      <c r="K66" s="15"/>
      <c r="L66" s="15"/>
    </row>
    <row r="67" spans="1:12" s="1" customFormat="1">
      <c r="A67" s="30"/>
      <c r="B67" s="30"/>
      <c r="C67" s="25" t="s">
        <v>22</v>
      </c>
      <c r="D67" s="11" t="s">
        <v>13</v>
      </c>
      <c r="E67" s="11">
        <v>5996</v>
      </c>
      <c r="F67" s="11">
        <f t="shared" si="23"/>
        <v>5996</v>
      </c>
      <c r="G67" s="11">
        <f>E67</f>
        <v>5996</v>
      </c>
      <c r="H67" s="15"/>
      <c r="I67" s="15"/>
      <c r="J67" s="15"/>
      <c r="K67" s="15"/>
      <c r="L67" s="15"/>
    </row>
    <row r="68" spans="1:12" s="1" customFormat="1">
      <c r="A68" s="30"/>
      <c r="B68" s="30"/>
      <c r="C68" s="25" t="s">
        <v>23</v>
      </c>
      <c r="D68" s="11" t="s">
        <v>13</v>
      </c>
      <c r="E68" s="11">
        <v>19431</v>
      </c>
      <c r="F68" s="11">
        <f t="shared" si="23"/>
        <v>19431</v>
      </c>
      <c r="G68" s="11">
        <f>E68</f>
        <v>19431</v>
      </c>
      <c r="H68" s="15"/>
      <c r="I68" s="15"/>
      <c r="J68" s="15"/>
      <c r="K68" s="15"/>
      <c r="L68" s="15"/>
    </row>
    <row r="69" spans="1:12" s="1" customFormat="1">
      <c r="A69" s="30"/>
      <c r="B69" s="30"/>
      <c r="C69" s="25" t="s">
        <v>24</v>
      </c>
      <c r="D69" s="11" t="s">
        <v>13</v>
      </c>
      <c r="E69" s="11">
        <v>2553</v>
      </c>
      <c r="F69" s="11">
        <f t="shared" si="23"/>
        <v>2553</v>
      </c>
      <c r="G69" s="11">
        <f>E69</f>
        <v>2553</v>
      </c>
      <c r="H69" s="15"/>
      <c r="I69" s="15"/>
      <c r="J69" s="15"/>
      <c r="K69" s="15"/>
      <c r="L69" s="15"/>
    </row>
    <row r="70" spans="1:12" s="1" customFormat="1">
      <c r="A70" s="30"/>
      <c r="B70" s="30"/>
      <c r="C70" s="25" t="s">
        <v>18</v>
      </c>
      <c r="D70" s="11"/>
      <c r="E70" s="11">
        <v>6000</v>
      </c>
      <c r="F70" s="11">
        <f t="shared" si="23"/>
        <v>6000</v>
      </c>
      <c r="G70" s="11">
        <f>E70</f>
        <v>6000</v>
      </c>
      <c r="H70" s="15"/>
      <c r="I70" s="15"/>
      <c r="J70" s="15"/>
      <c r="K70" s="15"/>
      <c r="L70" s="15"/>
    </row>
    <row r="71" spans="1:12" s="1" customFormat="1">
      <c r="A71" s="30"/>
      <c r="B71" s="30"/>
      <c r="C71" s="25" t="s">
        <v>21</v>
      </c>
      <c r="D71" s="11" t="s">
        <v>13</v>
      </c>
      <c r="E71" s="11">
        <v>19220</v>
      </c>
      <c r="F71" s="11">
        <f t="shared" ref="F71:F76" si="24">E71</f>
        <v>19220</v>
      </c>
      <c r="G71" s="15"/>
      <c r="H71" s="11">
        <f t="shared" ref="H71:H76" si="25">E71</f>
        <v>19220</v>
      </c>
      <c r="I71" s="15"/>
      <c r="J71" s="15"/>
      <c r="K71" s="15"/>
      <c r="L71" s="15"/>
    </row>
    <row r="72" spans="1:12" s="1" customFormat="1">
      <c r="A72" s="30"/>
      <c r="B72" s="30"/>
      <c r="C72" s="25" t="s">
        <v>25</v>
      </c>
      <c r="D72" s="11" t="s">
        <v>13</v>
      </c>
      <c r="E72" s="11">
        <v>6000</v>
      </c>
      <c r="F72" s="11">
        <f t="shared" si="24"/>
        <v>6000</v>
      </c>
      <c r="G72" s="15"/>
      <c r="H72" s="11">
        <f t="shared" si="25"/>
        <v>6000</v>
      </c>
      <c r="I72" s="15"/>
      <c r="J72" s="15"/>
      <c r="K72" s="15"/>
      <c r="L72" s="15"/>
    </row>
    <row r="73" spans="1:12" s="1" customFormat="1">
      <c r="A73" s="30"/>
      <c r="B73" s="30"/>
      <c r="C73" s="25" t="s">
        <v>17</v>
      </c>
      <c r="D73" s="11" t="s">
        <v>13</v>
      </c>
      <c r="E73" s="11">
        <v>19439</v>
      </c>
      <c r="F73" s="11">
        <f t="shared" si="24"/>
        <v>19439</v>
      </c>
      <c r="G73" s="15"/>
      <c r="H73" s="11">
        <f t="shared" si="25"/>
        <v>19439</v>
      </c>
      <c r="I73" s="15"/>
      <c r="J73" s="15"/>
      <c r="K73" s="15"/>
      <c r="L73" s="15"/>
    </row>
    <row r="74" spans="1:12" s="1" customFormat="1">
      <c r="A74" s="30"/>
      <c r="B74" s="30"/>
      <c r="C74" s="25" t="s">
        <v>28</v>
      </c>
      <c r="D74" s="11" t="s">
        <v>13</v>
      </c>
      <c r="E74" s="11">
        <v>3100</v>
      </c>
      <c r="F74" s="11">
        <f t="shared" si="24"/>
        <v>3100</v>
      </c>
      <c r="G74" s="15"/>
      <c r="H74" s="11">
        <f t="shared" si="25"/>
        <v>3100</v>
      </c>
      <c r="I74" s="15"/>
      <c r="J74" s="15"/>
      <c r="K74" s="15"/>
      <c r="L74" s="15"/>
    </row>
    <row r="75" spans="1:12" s="1" customFormat="1">
      <c r="A75" s="30"/>
      <c r="B75" s="30"/>
      <c r="C75" s="25" t="s">
        <v>39</v>
      </c>
      <c r="D75" s="11" t="s">
        <v>13</v>
      </c>
      <c r="E75" s="11">
        <v>100</v>
      </c>
      <c r="F75" s="11">
        <f t="shared" si="24"/>
        <v>100</v>
      </c>
      <c r="G75" s="15"/>
      <c r="H75" s="11">
        <f t="shared" si="25"/>
        <v>100</v>
      </c>
      <c r="I75" s="15"/>
      <c r="J75" s="15"/>
      <c r="K75" s="15"/>
      <c r="L75" s="15"/>
    </row>
    <row r="76" spans="1:12" s="1" customFormat="1">
      <c r="A76" s="30"/>
      <c r="B76" s="31"/>
      <c r="C76" s="25" t="s">
        <v>29</v>
      </c>
      <c r="D76" s="11" t="s">
        <v>13</v>
      </c>
      <c r="E76" s="11">
        <v>2100</v>
      </c>
      <c r="F76" s="11">
        <f t="shared" si="24"/>
        <v>2100</v>
      </c>
      <c r="G76" s="15"/>
      <c r="H76" s="11">
        <f t="shared" si="25"/>
        <v>2100</v>
      </c>
      <c r="I76" s="15"/>
      <c r="J76" s="15"/>
      <c r="K76" s="15"/>
      <c r="L76" s="15"/>
    </row>
    <row r="77" spans="1:12" s="1" customFormat="1">
      <c r="A77" s="30"/>
      <c r="B77" s="19" t="s">
        <v>43</v>
      </c>
      <c r="C77" s="18" t="s">
        <v>13</v>
      </c>
      <c r="D77" s="27">
        <f>D78</f>
        <v>11577997.130000001</v>
      </c>
      <c r="E77" s="27">
        <f t="shared" ref="E77:K77" si="26">SUM(E79:E95)</f>
        <v>11577997.130000001</v>
      </c>
      <c r="F77" s="27">
        <f t="shared" si="26"/>
        <v>11577997.130000001</v>
      </c>
      <c r="G77" s="27">
        <f t="shared" si="26"/>
        <v>1034848</v>
      </c>
      <c r="H77" s="27">
        <f t="shared" si="26"/>
        <v>103057.13</v>
      </c>
      <c r="I77" s="27">
        <f t="shared" si="26"/>
        <v>0</v>
      </c>
      <c r="J77" s="15">
        <f t="shared" si="26"/>
        <v>10440092</v>
      </c>
      <c r="K77" s="15">
        <f t="shared" si="26"/>
        <v>0</v>
      </c>
      <c r="L77" s="15">
        <f t="shared" ref="L77" si="27">SUM(L95:L95)</f>
        <v>0</v>
      </c>
    </row>
    <row r="78" spans="1:12" s="1" customFormat="1">
      <c r="A78" s="30"/>
      <c r="B78" s="29"/>
      <c r="C78" s="18">
        <v>2010</v>
      </c>
      <c r="D78" s="28">
        <v>11577997.130000001</v>
      </c>
      <c r="E78" s="15"/>
      <c r="F78" s="15"/>
      <c r="G78" s="15"/>
      <c r="H78" s="15"/>
      <c r="I78" s="15"/>
      <c r="J78" s="15"/>
      <c r="K78" s="15"/>
      <c r="L78" s="15"/>
    </row>
    <row r="79" spans="1:12" s="1" customFormat="1">
      <c r="A79" s="30"/>
      <c r="B79" s="30"/>
      <c r="C79" s="24" t="s">
        <v>44</v>
      </c>
      <c r="D79" s="11" t="s">
        <v>13</v>
      </c>
      <c r="E79" s="11">
        <v>1000</v>
      </c>
      <c r="F79" s="11">
        <f t="shared" ref="F79:F83" si="28">E79</f>
        <v>1000</v>
      </c>
      <c r="G79" s="15"/>
      <c r="H79" s="15"/>
      <c r="I79" s="15"/>
      <c r="J79" s="11">
        <f>E79</f>
        <v>1000</v>
      </c>
      <c r="K79" s="15"/>
      <c r="L79" s="15"/>
    </row>
    <row r="80" spans="1:12" s="1" customFormat="1">
      <c r="A80" s="30"/>
      <c r="B80" s="30"/>
      <c r="C80" s="24" t="s">
        <v>30</v>
      </c>
      <c r="D80" s="11" t="s">
        <v>13</v>
      </c>
      <c r="E80" s="11">
        <v>10439092</v>
      </c>
      <c r="F80" s="11">
        <f t="shared" si="28"/>
        <v>10439092</v>
      </c>
      <c r="G80" s="15"/>
      <c r="H80" s="15"/>
      <c r="I80" s="15"/>
      <c r="J80" s="11">
        <f>E80</f>
        <v>10439092</v>
      </c>
      <c r="K80" s="15"/>
      <c r="L80" s="15"/>
    </row>
    <row r="81" spans="1:12" s="1" customFormat="1">
      <c r="A81" s="30"/>
      <c r="B81" s="30"/>
      <c r="C81" s="25" t="s">
        <v>20</v>
      </c>
      <c r="D81" s="11" t="s">
        <v>13</v>
      </c>
      <c r="E81" s="11">
        <v>173221</v>
      </c>
      <c r="F81" s="11">
        <f t="shared" si="28"/>
        <v>173221</v>
      </c>
      <c r="G81" s="11">
        <f>E81</f>
        <v>173221</v>
      </c>
      <c r="H81" s="15"/>
      <c r="I81" s="15"/>
      <c r="J81" s="15"/>
      <c r="K81" s="15"/>
      <c r="L81" s="15"/>
    </row>
    <row r="82" spans="1:12" s="1" customFormat="1">
      <c r="A82" s="30"/>
      <c r="B82" s="30"/>
      <c r="C82" s="25" t="s">
        <v>22</v>
      </c>
      <c r="D82" s="11" t="s">
        <v>13</v>
      </c>
      <c r="E82" s="11">
        <v>8514</v>
      </c>
      <c r="F82" s="11">
        <f t="shared" si="28"/>
        <v>8514</v>
      </c>
      <c r="G82" s="11">
        <f>E82</f>
        <v>8514</v>
      </c>
      <c r="H82" s="15"/>
      <c r="I82" s="15"/>
      <c r="J82" s="15"/>
      <c r="K82" s="15"/>
      <c r="L82" s="15"/>
    </row>
    <row r="83" spans="1:12" s="1" customFormat="1">
      <c r="A83" s="30"/>
      <c r="B83" s="30"/>
      <c r="C83" s="25" t="s">
        <v>23</v>
      </c>
      <c r="D83" s="11" t="s">
        <v>13</v>
      </c>
      <c r="E83" s="11">
        <v>837737</v>
      </c>
      <c r="F83" s="11">
        <f t="shared" si="28"/>
        <v>837737</v>
      </c>
      <c r="G83" s="11">
        <f>E83</f>
        <v>837737</v>
      </c>
      <c r="H83" s="15"/>
      <c r="I83" s="15"/>
      <c r="J83" s="15"/>
      <c r="K83" s="15"/>
      <c r="L83" s="15"/>
    </row>
    <row r="84" spans="1:12" s="1" customFormat="1">
      <c r="A84" s="30"/>
      <c r="B84" s="30"/>
      <c r="C84" s="25" t="s">
        <v>24</v>
      </c>
      <c r="D84" s="11" t="s">
        <v>13</v>
      </c>
      <c r="E84" s="11">
        <v>3376</v>
      </c>
      <c r="F84" s="11">
        <f>E84</f>
        <v>3376</v>
      </c>
      <c r="G84" s="11">
        <f>E84</f>
        <v>3376</v>
      </c>
      <c r="H84" s="15"/>
      <c r="I84" s="15"/>
      <c r="J84" s="15"/>
      <c r="K84" s="15"/>
      <c r="L84" s="15"/>
    </row>
    <row r="85" spans="1:12" s="1" customFormat="1">
      <c r="A85" s="30"/>
      <c r="B85" s="30"/>
      <c r="C85" s="25" t="s">
        <v>18</v>
      </c>
      <c r="D85" s="11"/>
      <c r="E85" s="11">
        <v>12000</v>
      </c>
      <c r="F85" s="11">
        <f>E85</f>
        <v>12000</v>
      </c>
      <c r="G85" s="11">
        <f>E85</f>
        <v>12000</v>
      </c>
      <c r="H85" s="15"/>
      <c r="I85" s="15"/>
      <c r="J85" s="15"/>
      <c r="K85" s="15"/>
      <c r="L85" s="15"/>
    </row>
    <row r="86" spans="1:12" s="1" customFormat="1">
      <c r="A86" s="30"/>
      <c r="B86" s="30"/>
      <c r="C86" s="25" t="s">
        <v>21</v>
      </c>
      <c r="D86" s="11" t="s">
        <v>13</v>
      </c>
      <c r="E86" s="28">
        <v>45371.13</v>
      </c>
      <c r="F86" s="28">
        <f t="shared" ref="F86:F87" si="29">E86</f>
        <v>45371.13</v>
      </c>
      <c r="G86" s="27"/>
      <c r="H86" s="28">
        <f t="shared" ref="H86:H87" si="30">E86</f>
        <v>45371.13</v>
      </c>
      <c r="I86" s="15"/>
      <c r="J86" s="15"/>
      <c r="K86" s="15"/>
      <c r="L86" s="15"/>
    </row>
    <row r="87" spans="1:12" s="1" customFormat="1">
      <c r="A87" s="30"/>
      <c r="B87" s="30"/>
      <c r="C87" s="25" t="s">
        <v>25</v>
      </c>
      <c r="D87" s="11" t="s">
        <v>13</v>
      </c>
      <c r="E87" s="11">
        <v>10000</v>
      </c>
      <c r="F87" s="11">
        <f t="shared" si="29"/>
        <v>10000</v>
      </c>
      <c r="G87" s="15"/>
      <c r="H87" s="11">
        <f t="shared" si="30"/>
        <v>10000</v>
      </c>
      <c r="I87" s="15"/>
      <c r="J87" s="15"/>
      <c r="K87" s="15"/>
      <c r="L87" s="15"/>
    </row>
    <row r="88" spans="1:12" s="1" customFormat="1">
      <c r="A88" s="30"/>
      <c r="B88" s="30"/>
      <c r="C88" s="25" t="s">
        <v>26</v>
      </c>
      <c r="D88" s="11" t="s">
        <v>13</v>
      </c>
      <c r="E88" s="11">
        <v>200</v>
      </c>
      <c r="F88" s="11">
        <f t="shared" ref="F88:F89" si="31">E88</f>
        <v>200</v>
      </c>
      <c r="G88" s="15"/>
      <c r="H88" s="11">
        <f t="shared" ref="H88:H89" si="32">E88</f>
        <v>200</v>
      </c>
      <c r="I88" s="15"/>
      <c r="J88" s="15"/>
      <c r="K88" s="15"/>
      <c r="L88" s="15"/>
    </row>
    <row r="89" spans="1:12" s="1" customFormat="1">
      <c r="A89" s="30"/>
      <c r="B89" s="30"/>
      <c r="C89" s="25" t="s">
        <v>17</v>
      </c>
      <c r="D89" s="11" t="s">
        <v>13</v>
      </c>
      <c r="E89" s="11">
        <v>31000</v>
      </c>
      <c r="F89" s="11">
        <f t="shared" si="31"/>
        <v>31000</v>
      </c>
      <c r="G89" s="15"/>
      <c r="H89" s="11">
        <f t="shared" si="32"/>
        <v>31000</v>
      </c>
      <c r="I89" s="15"/>
      <c r="J89" s="15"/>
      <c r="K89" s="15"/>
      <c r="L89" s="15"/>
    </row>
    <row r="90" spans="1:12" s="1" customFormat="1">
      <c r="A90" s="30"/>
      <c r="B90" s="30"/>
      <c r="C90" s="25" t="s">
        <v>37</v>
      </c>
      <c r="D90" s="11" t="s">
        <v>13</v>
      </c>
      <c r="E90" s="11">
        <v>3835</v>
      </c>
      <c r="F90" s="11">
        <f t="shared" ref="F90:F91" si="33">E90</f>
        <v>3835</v>
      </c>
      <c r="G90" s="15"/>
      <c r="H90" s="11">
        <f t="shared" ref="H90:H91" si="34">E90</f>
        <v>3835</v>
      </c>
      <c r="I90" s="15"/>
      <c r="J90" s="15"/>
      <c r="K90" s="15"/>
      <c r="L90" s="15"/>
    </row>
    <row r="91" spans="1:12" s="1" customFormat="1">
      <c r="A91" s="30"/>
      <c r="B91" s="30"/>
      <c r="C91" s="25" t="s">
        <v>27</v>
      </c>
      <c r="D91" s="11" t="s">
        <v>13</v>
      </c>
      <c r="E91" s="11">
        <v>0</v>
      </c>
      <c r="F91" s="11">
        <f t="shared" si="33"/>
        <v>0</v>
      </c>
      <c r="G91" s="15"/>
      <c r="H91" s="11">
        <f t="shared" si="34"/>
        <v>0</v>
      </c>
      <c r="I91" s="15"/>
      <c r="J91" s="15"/>
      <c r="K91" s="15"/>
      <c r="L91" s="15"/>
    </row>
    <row r="92" spans="1:12" s="1" customFormat="1">
      <c r="A92" s="30"/>
      <c r="B92" s="30"/>
      <c r="C92" s="25" t="s">
        <v>38</v>
      </c>
      <c r="D92" s="11" t="s">
        <v>13</v>
      </c>
      <c r="E92" s="11">
        <v>0</v>
      </c>
      <c r="F92" s="11">
        <f t="shared" ref="F92" si="35">E92</f>
        <v>0</v>
      </c>
      <c r="G92" s="15"/>
      <c r="H92" s="11">
        <f t="shared" ref="H92" si="36">E92</f>
        <v>0</v>
      </c>
      <c r="I92" s="15"/>
      <c r="J92" s="15"/>
      <c r="K92" s="15"/>
      <c r="L92" s="15"/>
    </row>
    <row r="93" spans="1:12" s="1" customFormat="1">
      <c r="A93" s="30"/>
      <c r="B93" s="30"/>
      <c r="C93" s="25" t="s">
        <v>28</v>
      </c>
      <c r="D93" s="11" t="s">
        <v>13</v>
      </c>
      <c r="E93" s="11">
        <v>4651</v>
      </c>
      <c r="F93" s="11">
        <f t="shared" ref="F93" si="37">E93</f>
        <v>4651</v>
      </c>
      <c r="G93" s="15"/>
      <c r="H93" s="11">
        <f t="shared" ref="H93" si="38">E93</f>
        <v>4651</v>
      </c>
      <c r="I93" s="15"/>
      <c r="J93" s="15"/>
      <c r="K93" s="15"/>
      <c r="L93" s="15"/>
    </row>
    <row r="94" spans="1:12" s="1" customFormat="1">
      <c r="A94" s="30"/>
      <c r="B94" s="30"/>
      <c r="C94" s="25" t="s">
        <v>39</v>
      </c>
      <c r="D94" s="11" t="s">
        <v>13</v>
      </c>
      <c r="E94" s="11">
        <v>1000</v>
      </c>
      <c r="F94" s="11">
        <f t="shared" ref="F94:F95" si="39">E94</f>
        <v>1000</v>
      </c>
      <c r="G94" s="15"/>
      <c r="H94" s="11">
        <f t="shared" ref="H94:H95" si="40">E94</f>
        <v>1000</v>
      </c>
      <c r="I94" s="15"/>
      <c r="J94" s="15"/>
      <c r="K94" s="15"/>
      <c r="L94" s="15"/>
    </row>
    <row r="95" spans="1:12" s="1" customFormat="1">
      <c r="A95" s="30"/>
      <c r="B95" s="30"/>
      <c r="C95" s="25" t="s">
        <v>29</v>
      </c>
      <c r="D95" s="11" t="s">
        <v>13</v>
      </c>
      <c r="E95" s="11">
        <v>7000</v>
      </c>
      <c r="F95" s="11">
        <f t="shared" si="39"/>
        <v>7000</v>
      </c>
      <c r="G95" s="15"/>
      <c r="H95" s="11">
        <f t="shared" si="40"/>
        <v>7000</v>
      </c>
      <c r="I95" s="15"/>
      <c r="J95" s="15"/>
      <c r="K95" s="15"/>
      <c r="L95" s="15"/>
    </row>
    <row r="96" spans="1:12" s="1" customFormat="1">
      <c r="A96" s="41"/>
      <c r="B96" s="19" t="s">
        <v>52</v>
      </c>
      <c r="C96" s="18" t="s">
        <v>13</v>
      </c>
      <c r="D96" s="27">
        <f>D97</f>
        <v>850</v>
      </c>
      <c r="E96" s="27">
        <f>SUM(E98:E100)</f>
        <v>850</v>
      </c>
      <c r="F96" s="27">
        <f t="shared" ref="F96:J96" si="41">SUM(F98:F100)</f>
        <v>850</v>
      </c>
      <c r="G96" s="27">
        <f t="shared" si="41"/>
        <v>850</v>
      </c>
      <c r="H96" s="27">
        <f t="shared" si="41"/>
        <v>0</v>
      </c>
      <c r="I96" s="27">
        <f t="shared" si="41"/>
        <v>0</v>
      </c>
      <c r="J96" s="27">
        <f t="shared" si="41"/>
        <v>0</v>
      </c>
      <c r="K96" s="15">
        <f>SUM(K98:K109)</f>
        <v>0</v>
      </c>
      <c r="L96" s="15">
        <f t="shared" ref="L96" si="42">SUM(L109:L109)</f>
        <v>0</v>
      </c>
    </row>
    <row r="97" spans="1:12" s="1" customFormat="1">
      <c r="A97" s="41"/>
      <c r="B97" s="40"/>
      <c r="C97" s="18">
        <v>2010</v>
      </c>
      <c r="D97" s="28">
        <v>850</v>
      </c>
      <c r="E97" s="15"/>
      <c r="F97" s="15"/>
      <c r="G97" s="15"/>
      <c r="H97" s="15"/>
      <c r="I97" s="15"/>
      <c r="J97" s="15"/>
      <c r="K97" s="15"/>
      <c r="L97" s="15"/>
    </row>
    <row r="98" spans="1:12" s="1" customFormat="1">
      <c r="A98" s="41"/>
      <c r="B98" s="41"/>
      <c r="C98" s="25" t="s">
        <v>20</v>
      </c>
      <c r="D98" s="11" t="s">
        <v>13</v>
      </c>
      <c r="E98" s="11">
        <v>709</v>
      </c>
      <c r="F98" s="11">
        <f t="shared" ref="F98" si="43">E98</f>
        <v>709</v>
      </c>
      <c r="G98" s="11">
        <f>E98</f>
        <v>709</v>
      </c>
      <c r="H98" s="15"/>
      <c r="I98" s="15"/>
      <c r="J98" s="15"/>
      <c r="K98" s="15"/>
      <c r="L98" s="15"/>
    </row>
    <row r="99" spans="1:12" s="1" customFormat="1">
      <c r="A99" s="41"/>
      <c r="B99" s="41"/>
      <c r="C99" s="25" t="s">
        <v>23</v>
      </c>
      <c r="D99" s="11" t="s">
        <v>13</v>
      </c>
      <c r="E99" s="11">
        <v>123</v>
      </c>
      <c r="F99" s="11">
        <v>123</v>
      </c>
      <c r="G99" s="11">
        <f>E99</f>
        <v>123</v>
      </c>
      <c r="H99" s="15"/>
      <c r="I99" s="15"/>
      <c r="J99" s="15"/>
      <c r="K99" s="15"/>
      <c r="L99" s="15"/>
    </row>
    <row r="100" spans="1:12" s="1" customFormat="1">
      <c r="A100" s="41"/>
      <c r="B100" s="41"/>
      <c r="C100" s="25" t="s">
        <v>18</v>
      </c>
      <c r="D100" s="11"/>
      <c r="E100" s="11">
        <v>18</v>
      </c>
      <c r="F100" s="11">
        <f>E100</f>
        <v>18</v>
      </c>
      <c r="G100" s="11">
        <f>E100</f>
        <v>18</v>
      </c>
      <c r="H100" s="15"/>
      <c r="I100" s="15"/>
      <c r="J100" s="15"/>
      <c r="K100" s="15"/>
      <c r="L100" s="15"/>
    </row>
    <row r="101" spans="1:12" s="1" customFormat="1">
      <c r="A101" s="30"/>
      <c r="B101" s="19" t="s">
        <v>45</v>
      </c>
      <c r="C101" s="32"/>
      <c r="D101" s="15">
        <f>D102</f>
        <v>833900</v>
      </c>
      <c r="E101" s="15">
        <f t="shared" ref="E101:L101" si="44">SUM(E103:E108)</f>
        <v>833900</v>
      </c>
      <c r="F101" s="15">
        <f t="shared" si="44"/>
        <v>833900</v>
      </c>
      <c r="G101" s="15">
        <f t="shared" si="44"/>
        <v>21512</v>
      </c>
      <c r="H101" s="15">
        <f t="shared" si="44"/>
        <v>5378</v>
      </c>
      <c r="I101" s="15">
        <f t="shared" si="44"/>
        <v>0</v>
      </c>
      <c r="J101" s="15">
        <f t="shared" si="44"/>
        <v>807010</v>
      </c>
      <c r="K101" s="15">
        <f t="shared" si="44"/>
        <v>0</v>
      </c>
      <c r="L101" s="15">
        <f t="shared" si="44"/>
        <v>0</v>
      </c>
    </row>
    <row r="102" spans="1:12" s="1" customFormat="1">
      <c r="A102" s="30"/>
      <c r="B102" s="29"/>
      <c r="C102" s="26" t="s">
        <v>16</v>
      </c>
      <c r="D102" s="11">
        <v>833900</v>
      </c>
      <c r="E102" s="11"/>
      <c r="F102" s="11"/>
      <c r="G102" s="15"/>
      <c r="H102" s="11"/>
      <c r="I102" s="15"/>
      <c r="J102" s="15"/>
      <c r="K102" s="15"/>
      <c r="L102" s="15"/>
    </row>
    <row r="103" spans="1:12" s="1" customFormat="1">
      <c r="A103" s="30"/>
      <c r="B103" s="30"/>
      <c r="C103" s="12" t="s">
        <v>30</v>
      </c>
      <c r="D103" s="11" t="s">
        <v>13</v>
      </c>
      <c r="E103" s="11">
        <v>807010</v>
      </c>
      <c r="F103" s="11">
        <f t="shared" ref="F103:F105" si="45">E103</f>
        <v>807010</v>
      </c>
      <c r="G103" s="15"/>
      <c r="H103" s="15"/>
      <c r="I103" s="15"/>
      <c r="J103" s="11">
        <f>E103</f>
        <v>807010</v>
      </c>
      <c r="K103" s="15"/>
      <c r="L103" s="15"/>
    </row>
    <row r="104" spans="1:12" s="1" customFormat="1">
      <c r="A104" s="30"/>
      <c r="B104" s="30"/>
      <c r="C104" s="26" t="s">
        <v>20</v>
      </c>
      <c r="D104" s="11" t="s">
        <v>13</v>
      </c>
      <c r="E104" s="11">
        <v>18016</v>
      </c>
      <c r="F104" s="11">
        <f t="shared" si="45"/>
        <v>18016</v>
      </c>
      <c r="G104" s="11">
        <f>E104</f>
        <v>18016</v>
      </c>
      <c r="H104" s="15"/>
      <c r="I104" s="15"/>
      <c r="J104" s="15"/>
      <c r="K104" s="15"/>
      <c r="L104" s="15"/>
    </row>
    <row r="105" spans="1:12" s="1" customFormat="1">
      <c r="A105" s="30"/>
      <c r="B105" s="30"/>
      <c r="C105" s="26" t="s">
        <v>23</v>
      </c>
      <c r="D105" s="11" t="s">
        <v>13</v>
      </c>
      <c r="E105" s="11">
        <v>3075</v>
      </c>
      <c r="F105" s="11">
        <f t="shared" si="45"/>
        <v>3075</v>
      </c>
      <c r="G105" s="11">
        <f>E105</f>
        <v>3075</v>
      </c>
      <c r="H105" s="15"/>
      <c r="I105" s="15"/>
      <c r="J105" s="15"/>
      <c r="K105" s="15"/>
      <c r="L105" s="15"/>
    </row>
    <row r="106" spans="1:12" s="1" customFormat="1">
      <c r="A106" s="30"/>
      <c r="B106" s="30"/>
      <c r="C106" s="26" t="s">
        <v>24</v>
      </c>
      <c r="D106" s="11" t="s">
        <v>13</v>
      </c>
      <c r="E106" s="11">
        <v>421</v>
      </c>
      <c r="F106" s="11">
        <f>E106</f>
        <v>421</v>
      </c>
      <c r="G106" s="11">
        <f>E106</f>
        <v>421</v>
      </c>
      <c r="H106" s="15"/>
      <c r="I106" s="15"/>
      <c r="J106" s="15"/>
      <c r="K106" s="15"/>
      <c r="L106" s="15"/>
    </row>
    <row r="107" spans="1:12" s="1" customFormat="1">
      <c r="A107" s="30"/>
      <c r="B107" s="30"/>
      <c r="C107" s="26" t="s">
        <v>21</v>
      </c>
      <c r="D107" s="11" t="s">
        <v>13</v>
      </c>
      <c r="E107" s="11">
        <v>4276</v>
      </c>
      <c r="F107" s="11">
        <f t="shared" ref="F107:F109" si="46">E107</f>
        <v>4276</v>
      </c>
      <c r="G107" s="15"/>
      <c r="H107" s="11">
        <f t="shared" ref="H107:H108" si="47">E107</f>
        <v>4276</v>
      </c>
      <c r="I107" s="15"/>
      <c r="J107" s="15"/>
      <c r="K107" s="15"/>
      <c r="L107" s="15"/>
    </row>
    <row r="108" spans="1:12" s="1" customFormat="1">
      <c r="A108" s="30"/>
      <c r="B108" s="30"/>
      <c r="C108" s="26" t="s">
        <v>17</v>
      </c>
      <c r="D108" s="11" t="s">
        <v>13</v>
      </c>
      <c r="E108" s="11">
        <v>1102</v>
      </c>
      <c r="F108" s="11">
        <f t="shared" si="46"/>
        <v>1102</v>
      </c>
      <c r="G108" s="15"/>
      <c r="H108" s="11">
        <f t="shared" si="47"/>
        <v>1102</v>
      </c>
      <c r="I108" s="15"/>
      <c r="J108" s="15"/>
      <c r="K108" s="15"/>
      <c r="L108" s="15"/>
    </row>
    <row r="109" spans="1:12" s="1" customFormat="1">
      <c r="A109" s="30"/>
      <c r="B109" s="19" t="s">
        <v>46</v>
      </c>
      <c r="C109" s="26"/>
      <c r="D109" s="15">
        <f>D110</f>
        <v>232928</v>
      </c>
      <c r="E109" s="11">
        <f>E110</f>
        <v>232928</v>
      </c>
      <c r="F109" s="11">
        <f t="shared" si="46"/>
        <v>232928</v>
      </c>
      <c r="G109" s="11">
        <f t="shared" ref="G109" si="48">F109</f>
        <v>232928</v>
      </c>
      <c r="H109" s="11">
        <v>0</v>
      </c>
      <c r="I109" s="11">
        <f t="shared" ref="I109" si="49">H109</f>
        <v>0</v>
      </c>
      <c r="J109" s="11">
        <f t="shared" ref="J109" si="50">I109</f>
        <v>0</v>
      </c>
      <c r="K109" s="11">
        <f t="shared" ref="K109" si="51">J109</f>
        <v>0</v>
      </c>
      <c r="L109" s="11">
        <f t="shared" ref="L109" si="52">K109</f>
        <v>0</v>
      </c>
    </row>
    <row r="110" spans="1:12" s="1" customFormat="1">
      <c r="A110" s="30"/>
      <c r="B110" s="29"/>
      <c r="C110" s="26" t="s">
        <v>16</v>
      </c>
      <c r="D110" s="11">
        <v>232928</v>
      </c>
      <c r="E110" s="15">
        <f t="shared" ref="E110:L110" si="53">E111</f>
        <v>232928</v>
      </c>
      <c r="F110" s="15">
        <f t="shared" si="53"/>
        <v>232928</v>
      </c>
      <c r="G110" s="15">
        <f t="shared" si="53"/>
        <v>232928</v>
      </c>
      <c r="H110" s="15">
        <f t="shared" si="53"/>
        <v>0</v>
      </c>
      <c r="I110" s="15">
        <f t="shared" si="53"/>
        <v>0</v>
      </c>
      <c r="J110" s="15">
        <f t="shared" si="53"/>
        <v>0</v>
      </c>
      <c r="K110" s="15">
        <f t="shared" si="53"/>
        <v>0</v>
      </c>
      <c r="L110" s="15">
        <f t="shared" si="53"/>
        <v>0</v>
      </c>
    </row>
    <row r="111" spans="1:12" s="1" customFormat="1">
      <c r="A111" s="31"/>
      <c r="B111" s="31"/>
      <c r="C111" s="26" t="s">
        <v>31</v>
      </c>
      <c r="D111" s="11" t="s">
        <v>13</v>
      </c>
      <c r="E111" s="11">
        <v>232928</v>
      </c>
      <c r="F111" s="11">
        <f t="shared" ref="F111" si="54">E111</f>
        <v>232928</v>
      </c>
      <c r="G111" s="11">
        <f>E111</f>
        <v>232928</v>
      </c>
      <c r="H111" s="15"/>
      <c r="I111" s="15"/>
      <c r="J111" s="15"/>
      <c r="K111" s="15"/>
      <c r="L111" s="15"/>
    </row>
    <row r="112" spans="1:12" ht="24" customHeight="1">
      <c r="A112" s="51" t="s">
        <v>5</v>
      </c>
      <c r="B112" s="52"/>
      <c r="C112" s="53"/>
      <c r="D112" s="37">
        <f>D13+D22+D49+D41+D62+D9+D35</f>
        <v>36044351.920000009</v>
      </c>
      <c r="E112" s="37">
        <f>E13+E22+E49+E41+E62+E9+E35</f>
        <v>36044351.920000009</v>
      </c>
      <c r="F112" s="37">
        <f t="shared" ref="F112:L112" si="55">F13+F22+F49+F41+F62+F9+F35</f>
        <v>36044351.920000009</v>
      </c>
      <c r="G112" s="37">
        <f t="shared" si="55"/>
        <v>1879119.8599999999</v>
      </c>
      <c r="H112" s="37">
        <f t="shared" si="55"/>
        <v>467409.33</v>
      </c>
      <c r="I112" s="37">
        <f t="shared" si="55"/>
        <v>6919.3</v>
      </c>
      <c r="J112" s="37">
        <f t="shared" si="55"/>
        <v>33592003.43</v>
      </c>
      <c r="K112" s="37">
        <f t="shared" si="55"/>
        <v>0</v>
      </c>
      <c r="L112" s="37">
        <f t="shared" si="55"/>
        <v>0</v>
      </c>
    </row>
    <row r="113" spans="1:9">
      <c r="F113" s="6"/>
    </row>
    <row r="114" spans="1:9">
      <c r="A114" s="46"/>
      <c r="B114" s="46"/>
      <c r="C114" s="46"/>
      <c r="D114" s="46"/>
      <c r="E114" s="46"/>
      <c r="F114" s="46"/>
      <c r="G114" s="46"/>
      <c r="H114" s="46"/>
      <c r="I114" s="7"/>
    </row>
    <row r="115" spans="1:9">
      <c r="A115" s="46"/>
      <c r="B115" s="46"/>
      <c r="C115" s="46"/>
      <c r="D115" s="46"/>
      <c r="E115" s="46"/>
      <c r="F115" s="46"/>
      <c r="G115" s="46"/>
      <c r="H115" s="46"/>
      <c r="I115" s="7"/>
    </row>
  </sheetData>
  <mergeCells count="31">
    <mergeCell ref="K1:L1"/>
    <mergeCell ref="A2:L2"/>
    <mergeCell ref="A42:A48"/>
    <mergeCell ref="B43:B48"/>
    <mergeCell ref="B51:B53"/>
    <mergeCell ref="A23:A34"/>
    <mergeCell ref="B27:B34"/>
    <mergeCell ref="A10:A12"/>
    <mergeCell ref="B10:B12"/>
    <mergeCell ref="A36:A40"/>
    <mergeCell ref="B37:B40"/>
    <mergeCell ref="B15:B17"/>
    <mergeCell ref="B19:B21"/>
    <mergeCell ref="A14:A21"/>
    <mergeCell ref="J6:J7"/>
    <mergeCell ref="K6:K7"/>
    <mergeCell ref="A115:H115"/>
    <mergeCell ref="A114:H114"/>
    <mergeCell ref="G6:H6"/>
    <mergeCell ref="F5:F7"/>
    <mergeCell ref="G5:K5"/>
    <mergeCell ref="I6:I7"/>
    <mergeCell ref="A4:A7"/>
    <mergeCell ref="B4:B7"/>
    <mergeCell ref="C4:C7"/>
    <mergeCell ref="D4:D7"/>
    <mergeCell ref="E4:E7"/>
    <mergeCell ref="F4:L4"/>
    <mergeCell ref="B24:B25"/>
    <mergeCell ref="L5:L7"/>
    <mergeCell ref="A112:C112"/>
  </mergeCells>
  <phoneticPr fontId="8" type="noConversion"/>
  <printOptions horizontalCentered="1"/>
  <pageMargins left="0.74803149606299213" right="0.74803149606299213" top="0.98425196850393704" bottom="0.78740157480314965" header="0.51181102362204722" footer="0.51181102362204722"/>
  <pageSetup paperSize="9" scale="69" fitToHeight="2" orientation="portrait" copies="2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6</vt:lpstr>
      <vt:lpstr>'6'!Obszar_wydruku</vt:lpstr>
      <vt:lpstr>'6'!Tytuły_wydruku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UMB</cp:lastModifiedBy>
  <cp:lastPrinted>2020-12-16T12:53:58Z</cp:lastPrinted>
  <dcterms:created xsi:type="dcterms:W3CDTF">2009-10-01T05:59:07Z</dcterms:created>
  <dcterms:modified xsi:type="dcterms:W3CDTF">2020-12-16T12:55:01Z</dcterms:modified>
</cp:coreProperties>
</file>